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traPoint\Documents\Universiteit\Module 12 - Afstudeeropdracht\Bachelor scriptie\"/>
    </mc:Choice>
  </mc:AlternateContent>
  <bookViews>
    <workbookView xWindow="0" yWindow="0" windowWidth="15345" windowHeight="40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L7" i="1" l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O24" i="1" l="1"/>
  <c r="O36" i="1"/>
  <c r="O20" i="1"/>
  <c r="O32" i="1"/>
  <c r="O13" i="1"/>
  <c r="O28" i="1"/>
  <c r="O9" i="1"/>
  <c r="O35" i="1"/>
  <c r="O31" i="1"/>
  <c r="O27" i="1"/>
  <c r="O23" i="1"/>
  <c r="O19" i="1"/>
  <c r="O12" i="1"/>
  <c r="O8" i="1"/>
  <c r="O34" i="1"/>
  <c r="O30" i="1"/>
  <c r="O26" i="1"/>
  <c r="O22" i="1"/>
  <c r="O18" i="1"/>
  <c r="O11" i="1"/>
  <c r="O7" i="1"/>
  <c r="O37" i="1"/>
  <c r="O33" i="1"/>
  <c r="O29" i="1"/>
  <c r="O25" i="1"/>
  <c r="O21" i="1"/>
  <c r="O17" i="1"/>
  <c r="O10" i="1"/>
  <c r="J38" i="1"/>
  <c r="L38" i="1" s="1"/>
  <c r="N38" i="1" s="1"/>
  <c r="J37" i="1"/>
  <c r="J36" i="1"/>
  <c r="J35" i="1"/>
  <c r="J34" i="1"/>
  <c r="J33" i="1"/>
  <c r="J32" i="1"/>
  <c r="J31" i="1"/>
  <c r="J30" i="1"/>
  <c r="J29" i="1"/>
  <c r="J28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B2" i="1"/>
  <c r="O38" i="1" l="1"/>
  <c r="L2" i="1"/>
  <c r="N2" i="1" s="1"/>
  <c r="O2" i="1"/>
  <c r="L3" i="1"/>
  <c r="N3" i="1" s="1"/>
  <c r="O3" i="1"/>
</calcChain>
</file>

<file path=xl/comments1.xml><?xml version="1.0" encoding="utf-8"?>
<comments xmlns="http://schemas.openxmlformats.org/spreadsheetml/2006/main">
  <authors>
    <author>Leoni Dols</author>
    <author>Sander Smeets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Geschiktheid van consignatievoorraad in percentages a.d.h.v. indicatoren uit kolom C t/m H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- constant of onzeker?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- Bekend of onzeker?
</t>
        </r>
        <r>
          <rPr>
            <b/>
            <sz val="9"/>
            <color indexed="81"/>
            <rFont val="Tahoma"/>
            <family val="2"/>
          </rPr>
          <t xml:space="preserve">Sander Smeets:
</t>
        </r>
        <r>
          <rPr>
            <sz val="9"/>
            <color indexed="81"/>
            <rFont val="Tahoma"/>
            <family val="2"/>
          </rPr>
          <t>Productvraag over een vast gestelde periode &gt; 6 maanden.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</rPr>
          <t>Sander Smeets:</t>
        </r>
        <r>
          <rPr>
            <sz val="9"/>
            <color indexed="81"/>
            <rFont val="Tahoma"/>
            <family val="2"/>
          </rPr>
          <t xml:space="preserve">
Product vraag over een vast gestelde periode: voorspelbaar/onvoorspelbaar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Sander Smeets:</t>
        </r>
        <r>
          <rPr>
            <sz val="9"/>
            <color indexed="81"/>
            <rFont val="Tahoma"/>
            <family val="2"/>
          </rPr>
          <t xml:space="preserve">
product vraag over een vast gestelde periode: laag, gemiddeld of hoog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- laag, gemiddeld of hoog?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- laag, gemiddeld of hoog?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- aantal in dagen of weken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keuze: kort en betrouwbaar óf lang en/of ontbetrouwbaar
-&gt; lange en/of onbetrouwbare levertijd (als kolom g='laag')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Leoni Dols</t>
        </r>
        <r>
          <rPr>
            <sz val="9"/>
            <color indexed="81"/>
            <rFont val="Tahoma"/>
            <family val="2"/>
          </rPr>
          <t>:
Huidige minimale en maximale voorraadniveau
- in aantallen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Leoni Dols:</t>
        </r>
        <r>
          <rPr>
            <sz val="9"/>
            <color indexed="81"/>
            <rFont val="Tahoma"/>
            <family val="2"/>
          </rPr>
          <t xml:space="preserve">
Nieuwe verwachte minimale en maximale opslaghoeveelheid van de geregistreerde voorraad in een toepassing van consignatievoorraad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Leoni Dols:
</t>
        </r>
        <r>
          <rPr>
            <sz val="9"/>
            <color indexed="81"/>
            <rFont val="Tahoma"/>
            <family val="2"/>
          </rPr>
          <t>Service level voor het huidige minimale en maximale voorraadniveau in eigen voorraad
- percentage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Leoni Dols:</t>
        </r>
        <r>
          <rPr>
            <sz val="9"/>
            <color indexed="81"/>
            <rFont val="Tahoma"/>
            <charset val="1"/>
          </rPr>
          <t xml:space="preserve">
Nieuwe verwachte service level over de geregistreerde voorraad in een toepassing van consignatievoorraad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>Sander Smeets:</t>
        </r>
        <r>
          <rPr>
            <sz val="9"/>
            <color indexed="81"/>
            <rFont val="Tahoma"/>
            <charset val="1"/>
          </rPr>
          <t xml:space="preserve">
Geschikheid:  
- N.v.t. indien negatieve indicatie.
- Validatie bij positieve indicatie aan de hand van:
   * kolom J (kort en betrouwbaar of lang              
      en/of onbetrouwbaar);
   * kolom L (acceptabel of onacceptabel); 
   * kolom N (voldoende of onvoldoende). </t>
        </r>
      </text>
    </comment>
  </commentList>
</comments>
</file>

<file path=xl/sharedStrings.xml><?xml version="1.0" encoding="utf-8"?>
<sst xmlns="http://schemas.openxmlformats.org/spreadsheetml/2006/main" count="434" uniqueCount="107">
  <si>
    <t>Productgroep</t>
  </si>
  <si>
    <t>Consignatievoorraad</t>
  </si>
  <si>
    <t>Doorlooptijd van levering</t>
  </si>
  <si>
    <t>Productvraag: bekendheid</t>
  </si>
  <si>
    <t>Productvraag: voorspelbaarheid</t>
  </si>
  <si>
    <t>Productvraag: hoeveelheid</t>
  </si>
  <si>
    <t>Betrouwbaarheid levertijd</t>
  </si>
  <si>
    <t>Kwaliteitsgarantie</t>
  </si>
  <si>
    <t>Reguliere levertijd</t>
  </si>
  <si>
    <t>Min. en max. opslaghoeveelheid</t>
  </si>
  <si>
    <t>Toegenomen min. en max. opslaghoeveelheid</t>
  </si>
  <si>
    <t>Service level</t>
  </si>
  <si>
    <t>Toegenomen service level</t>
  </si>
  <si>
    <t>Eerste leverancier</t>
  </si>
  <si>
    <t>Tweede leverancier</t>
  </si>
  <si>
    <t>Pluggen (bolting and machining)</t>
  </si>
  <si>
    <t>onzeker</t>
  </si>
  <si>
    <t>bekend</t>
  </si>
  <si>
    <t>onvoorspelbaar</t>
  </si>
  <si>
    <t>laag</t>
  </si>
  <si>
    <t>hoog</t>
  </si>
  <si>
    <t xml:space="preserve">1-2 dagen </t>
  </si>
  <si>
    <t>max 2 sets min 1 set (per type)</t>
  </si>
  <si>
    <t>100030     Ipco B.V.</t>
  </si>
  <si>
    <t>N-eupex koppeling rubbers (E-machinery)</t>
  </si>
  <si>
    <t>voorspelbaar</t>
  </si>
  <si>
    <t>2-5 dagen</t>
  </si>
  <si>
    <t>max 5 sets min 2 sets ( per type)</t>
  </si>
  <si>
    <t>101222     Gat: Eriks B.V. Alkmaar</t>
  </si>
  <si>
    <t>103506     Brammer Maastricht B.V.</t>
  </si>
  <si>
    <t>Alpha seals (E-machinery)</t>
  </si>
  <si>
    <t>1-2 weken</t>
  </si>
  <si>
    <t>max 5 st. min 2 st. ( per type)</t>
  </si>
  <si>
    <t>Wartels ExnA (E-machinery)</t>
  </si>
  <si>
    <t>1-2 weken ( oplopend tot 8 weken)</t>
  </si>
  <si>
    <t>max 10 st. min 2 st. ( per type)</t>
  </si>
  <si>
    <t>101229     Gat: Technische Unie BV (Deb.Adm.)</t>
  </si>
  <si>
    <t>103423     Salden Elektro B.V.</t>
  </si>
  <si>
    <t>Blindstop ExnA (E-machinery)</t>
  </si>
  <si>
    <t>Wartels (E-machinery)</t>
  </si>
  <si>
    <t>constant</t>
  </si>
  <si>
    <t>Blindstop (E-machinery)</t>
  </si>
  <si>
    <t>Lager kogellager (Rotating &amp; E-machinery)</t>
  </si>
  <si>
    <t>1 dag</t>
  </si>
  <si>
    <t>max 2 st. min 1 st (per type)</t>
  </si>
  <si>
    <t>Oliekeerring (Rotating &amp; E-machinery)</t>
  </si>
  <si>
    <t>Stofring (Rotating &amp; E-machinery)</t>
  </si>
  <si>
    <t>Elektro motoren Exna (Rotating &amp; E-machinery)</t>
  </si>
  <si>
    <t>6-12 weken</t>
  </si>
  <si>
    <t>103807     HELMKE B.V.</t>
  </si>
  <si>
    <t>102573     Gat: ABB B.V.</t>
  </si>
  <si>
    <t>Loctite (Rotating &amp; E-machinery)</t>
  </si>
  <si>
    <t>1-5 dagen</t>
  </si>
  <si>
    <t>max3 st. min 2 st. (per type)</t>
  </si>
  <si>
    <t>O-ring kalrez (Valve)</t>
  </si>
  <si>
    <t>2-10 dagen</t>
  </si>
  <si>
    <t>109944     Sealtech S.A.</t>
  </si>
  <si>
    <t>Protego (Valve)</t>
  </si>
  <si>
    <t>4-12 weken</t>
  </si>
  <si>
    <t>diverse verschild per product</t>
  </si>
  <si>
    <t>mrc transmark</t>
  </si>
  <si>
    <t>Max 10 st. min 2 st. (verschilt per afmeting)</t>
  </si>
  <si>
    <t>101940     Gat: Klinger B.V.</t>
  </si>
  <si>
    <t>Pakking Grafoil (Valve)</t>
  </si>
  <si>
    <t>Pakking Hamar (Valve)</t>
  </si>
  <si>
    <t>Pakking Kamprofiel (Valve)</t>
  </si>
  <si>
    <t>Pakkingkoord Hamar (Valve)</t>
  </si>
  <si>
    <t>5-10 dagen</t>
  </si>
  <si>
    <t>Pakking Lattyflon (Valve)</t>
  </si>
  <si>
    <t>Pakking Ring (Valve)</t>
  </si>
  <si>
    <t>Pakking Rivatherm (Valve)</t>
  </si>
  <si>
    <t>Pakking Spijkerplaat (Valve)</t>
  </si>
  <si>
    <t>1-3 dagen</t>
  </si>
  <si>
    <t>Loctite (Valve)</t>
  </si>
  <si>
    <t>Machine tap Metrisch ISO (Mach, in shop)</t>
  </si>
  <si>
    <t>2 dagen</t>
  </si>
  <si>
    <t>max 5 st. min 2</t>
  </si>
  <si>
    <t>103800     Hagro Precisie B.V.</t>
  </si>
  <si>
    <t>113724     Gat: Hoffmann Quality Tools B.V.</t>
  </si>
  <si>
    <t>Machine tap metrisch ISO fijn (Mach, in shop)</t>
  </si>
  <si>
    <t>Max 5 st. min 2</t>
  </si>
  <si>
    <t>Machine tap PG (Mach, in shop)</t>
  </si>
  <si>
    <t>Max 3 st. min 2</t>
  </si>
  <si>
    <t>Beitelplaatjes (Mach, in shop)</t>
  </si>
  <si>
    <t>Max 5 st. min 4</t>
  </si>
  <si>
    <t>Schroef verbinders (High Volt.)</t>
  </si>
  <si>
    <t>1 -3 dagen</t>
  </si>
  <si>
    <t>max 20 st. min 12 st. ( per type)</t>
  </si>
  <si>
    <t>103399     Batenburg Energietechniek B.V.</t>
  </si>
  <si>
    <t>Pers kabelschoen (High Volt.)</t>
  </si>
  <si>
    <t>Pers verbinders (High Volt.)</t>
  </si>
  <si>
    <t>HS moffen (High Volt.)</t>
  </si>
  <si>
    <t>LS wikkelmoffen (componenten)  (High Volt.)</t>
  </si>
  <si>
    <t>Cellpack moffen (High Volt.)</t>
  </si>
  <si>
    <t>Rockwool (Heat trea)</t>
  </si>
  <si>
    <t>PBM's (Heat trea)</t>
  </si>
  <si>
    <t>Gereedschap (Heat trea)</t>
  </si>
  <si>
    <t>Verbruiks artikelen (Heat trea)</t>
  </si>
  <si>
    <t>kort en betrouwbaar</t>
  </si>
  <si>
    <t>max 3 st. min 1 st.</t>
  </si>
  <si>
    <t>75 - 80%</t>
  </si>
  <si>
    <t>Lang en/of onbetrouwbaar; acceptabel; voldoende</t>
  </si>
  <si>
    <t>max 10 st. min 4 st. (per type)</t>
  </si>
  <si>
    <t>max 20 st. min 4 st. (per type)</t>
  </si>
  <si>
    <t>max 5 st. min 2st. (per type)</t>
  </si>
  <si>
    <t>Oordeel over reguliere levertijd</t>
  </si>
  <si>
    <t>Geschikt? (N.v.t. = negatieve indicatie; groen = ja; oranje = negatieve validatie, positieve indicatie)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</si>
</sst>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2" tint="-9.9978637043366805E-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2" tint="-9.9978637043366805E-2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0" fillId="4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9" fontId="0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9" borderId="0" xfId="0" applyFill="1"/>
    <xf numFmtId="0" fontId="0" fillId="6" borderId="0" xfId="0" applyFill="1"/>
    <xf numFmtId="10" fontId="0" fillId="0" borderId="0" xfId="0" applyNumberFormat="1"/>
    <xf numFmtId="0" fontId="0" fillId="4" borderId="0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9" fontId="0" fillId="7" borderId="4" xfId="0" applyNumberFormat="1" applyFont="1" applyFill="1" applyBorder="1" applyAlignment="1">
      <alignment horizontal="center" vertical="center" wrapText="1"/>
    </xf>
    <xf numFmtId="9" fontId="0" fillId="7" borderId="3" xfId="0" applyNumberFormat="1" applyFont="1" applyFill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9" fontId="0" fillId="4" borderId="5" xfId="0" applyNumberFormat="1" applyFont="1" applyFill="1" applyBorder="1" applyAlignment="1">
      <alignment horizontal="center" vertical="center" wrapText="1"/>
    </xf>
    <xf numFmtId="9" fontId="0" fillId="7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9" fontId="0" fillId="4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Border="1" applyAlignment="1">
      <alignment horizontal="center" vertical="center" wrapText="1"/>
    </xf>
    <xf numFmtId="9" fontId="0" fillId="4" borderId="2" xfId="0" applyNumberFormat="1" applyFont="1" applyFill="1" applyBorder="1" applyAlignment="1">
      <alignment horizontal="center" vertical="center" wrapText="1"/>
    </xf>
    <xf numFmtId="9" fontId="0" fillId="4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 wrapText="1"/>
    </xf>
    <xf numFmtId="49" fontId="0" fillId="0" borderId="0" xfId="0" applyNumberFormat="1"/>
    <xf numFmtId="0" fontId="0" fillId="4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10" fontId="0" fillId="0" borderId="0" xfId="0" applyNumberFormat="1" applyFill="1"/>
    <xf numFmtId="0" fontId="0" fillId="0" borderId="1" xfId="0" applyNumberFormat="1" applyFont="1" applyFill="1" applyBorder="1" applyAlignment="1">
      <alignment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32">
    <dxf>
      <alignment horizontal="center" vertical="center" textRotation="0" indent="0" justifyLastLine="0" shrinkToFit="0" readingOrder="0"/>
    </dxf>
    <dxf>
      <numFmt numFmtId="13" formatCode="0%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4" formatCode="0.00%"/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color rgb="FF92D050"/>
      </font>
    </dxf>
    <dxf>
      <font>
        <color theme="7"/>
      </font>
    </dxf>
    <dxf>
      <font>
        <color theme="7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theme="7"/>
      </font>
    </dxf>
    <dxf>
      <font>
        <color rgb="FFFF0000"/>
      </font>
    </dxf>
    <dxf>
      <font>
        <color theme="9"/>
      </font>
    </dxf>
    <dxf>
      <font>
        <strike/>
        <color rgb="FFFF0000"/>
      </font>
    </dxf>
    <dxf>
      <font>
        <color theme="9"/>
      </font>
    </dxf>
    <dxf>
      <font>
        <color theme="7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7"/>
      </font>
    </dxf>
    <dxf>
      <font>
        <color theme="7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5050"/>
      <color rgb="FFE7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B1:Q38" totalsRowShown="0" headerRowDxfId="9" headerRowBorderDxfId="8" tableBorderDxfId="7">
  <autoFilter ref="B1:Q38"/>
  <tableColumns count="16">
    <tableColumn id="1" name="Consignatievoorraad" dataDxfId="6">
      <calculatedColumnFormula>(IF(C2="onzeker",(1/6),0)+IF(D2="onzeker",(1/6),IF(D2="bekend",(1/12),0))+IF(E2="onvoorspelbaar",(1/6),0)+IF(F2="hoog",(1/6),IF(F2="gemiddeld",(1/12),0))+IF(G2="laag",(1/6),IF(G2="gemiddeld",(1/12),0))+IF(H2="hoog",(1/6),IF(H2="gemiddeld",(1/12),0)))</calculatedColumnFormula>
    </tableColumn>
    <tableColumn id="4" name="Doorlooptijd van levering"/>
    <tableColumn id="5" name="Productvraag: bekendheid"/>
    <tableColumn id="7" name="Productvraag: voorspelbaarheid"/>
    <tableColumn id="6" name="Productvraag: hoeveelheid"/>
    <tableColumn id="10" name="Betrouwbaarheid levertijd"/>
    <tableColumn id="3" name="Kwaliteitsgarantie" dataDxfId="5"/>
    <tableColumn id="14" name="Reguliere levertijd" dataDxfId="4"/>
    <tableColumn id="16" name="Oordeel over reguliere levertijd">
      <calculatedColumnFormula>IF(B2&gt;0.58,IF(G2="laag","lang en/of onbetrouwbaar",""),"N.v.t.")</calculatedColumnFormula>
    </tableColumn>
    <tableColumn id="9" name="Min. en max. opslaghoeveelheid" dataDxfId="3"/>
    <tableColumn id="13" name="Toegenomen min. en max. opslaghoeveelheid" dataDxfId="2">
      <calculatedColumnFormula>IF(B2&gt;0.58,IF(J2="kort en betrouwbaar","N.v.t.",""),"N.v.t.")</calculatedColumnFormula>
    </tableColumn>
    <tableColumn id="2" name="Service level" dataDxfId="1"/>
    <tableColumn id="15" name="Toegenomen service level" dataDxfId="0">
      <calculatedColumnFormula>IF(L2="N.v.t.","N.v.t.","")</calculatedColumnFormula>
    </tableColumn>
    <tableColumn id="8" name="Geschikt? (N.v.t. = negatieve indicatie; groen = ja; oranje = negatieve validatie, positieve indicatie)">
      <calculatedColumnFormula>IF(B2&lt;0.55,"N.v.t.",IF(J2="kort en betrouwbaar","Nee",""))</calculatedColumnFormula>
    </tableColumn>
    <tableColumn id="11" name="Eerste leverancier"/>
    <tableColumn id="12" name="Tweede leveranci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tabSelected="1" zoomScale="80" zoomScaleNormal="80" workbookViewId="0">
      <pane xSplit="2" topLeftCell="C1" activePane="topRight" state="frozen"/>
      <selection pane="topRight"/>
    </sheetView>
  </sheetViews>
  <sheetFormatPr defaultColWidth="12.5703125" defaultRowHeight="15" x14ac:dyDescent="0.25"/>
  <cols>
    <col min="1" max="1" width="49.7109375" bestFit="1" customWidth="1"/>
    <col min="2" max="2" width="32" style="16" bestFit="1" customWidth="1"/>
    <col min="3" max="3" width="37.5703125" bestFit="1" customWidth="1"/>
    <col min="4" max="4" width="38.28515625" bestFit="1" customWidth="1"/>
    <col min="5" max="5" width="46.140625" bestFit="1" customWidth="1"/>
    <col min="6" max="6" width="39.140625" bestFit="1" customWidth="1"/>
    <col min="7" max="7" width="37.5703125" bestFit="1" customWidth="1"/>
    <col min="8" max="8" width="27.7109375" bestFit="1" customWidth="1"/>
    <col min="9" max="9" width="35.140625" bestFit="1" customWidth="1"/>
    <col min="10" max="10" width="50.140625" bestFit="1" customWidth="1"/>
    <col min="11" max="11" width="45.5703125" bestFit="1" customWidth="1"/>
    <col min="12" max="12" width="62.5703125" style="44" bestFit="1" customWidth="1"/>
    <col min="13" max="13" width="25.42578125" bestFit="1" customWidth="1"/>
    <col min="14" max="14" width="25.5703125" style="50" bestFit="1" customWidth="1"/>
    <col min="15" max="15" width="51.5703125" bestFit="1" customWidth="1"/>
    <col min="16" max="17" width="47.7109375" bestFit="1" customWidth="1"/>
  </cols>
  <sheetData>
    <row r="1" spans="1:17" ht="30" x14ac:dyDescent="0.25">
      <c r="A1" s="7" t="s">
        <v>0</v>
      </c>
      <c r="B1" s="1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9" t="s">
        <v>7</v>
      </c>
      <c r="I1" s="7" t="s">
        <v>8</v>
      </c>
      <c r="J1" s="7" t="s">
        <v>105</v>
      </c>
      <c r="K1" s="7" t="s">
        <v>9</v>
      </c>
      <c r="L1" s="43" t="s">
        <v>10</v>
      </c>
      <c r="M1" s="8" t="s">
        <v>11</v>
      </c>
      <c r="N1" s="8" t="s">
        <v>12</v>
      </c>
      <c r="O1" s="7" t="s">
        <v>106</v>
      </c>
      <c r="P1" s="12" t="s">
        <v>13</v>
      </c>
      <c r="Q1" s="12" t="s">
        <v>14</v>
      </c>
    </row>
    <row r="2" spans="1:17" x14ac:dyDescent="0.25">
      <c r="A2" s="1" t="s">
        <v>15</v>
      </c>
      <c r="B2" s="16">
        <f>(IF(C2="onzeker",(1/6),0)+IF(D2="onzeker",(1/6),IF(D2="bekend",(1/12),0))+IF(E2="onvoorspelbaar",(1/6),0)+IF(F2="hoog",(1/6),IF(F2="gemiddeld",(1/12),0))+IF(G2="laag",(1/6),IF(G2="gemiddeld",(1/12),0))+IF(H2="hoog",(1/6),IF(H2="gemiddeld",(1/12),0)))</f>
        <v>0.58333333333333326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20</v>
      </c>
      <c r="I2" s="1" t="s">
        <v>21</v>
      </c>
      <c r="J2" s="17" t="s">
        <v>98</v>
      </c>
      <c r="K2" s="1" t="s">
        <v>22</v>
      </c>
      <c r="L2" s="45" t="str">
        <f>IF(B2&gt;0.58,IF(J2="kort en betrouwbaar","N.v.t.",""),"N.v.t.")</f>
        <v>N.v.t.</v>
      </c>
      <c r="M2" s="4">
        <v>0.7</v>
      </c>
      <c r="N2" s="4" t="str">
        <f>IF(L2="N.v.t.","N.v.t.","")</f>
        <v>N.v.t.</v>
      </c>
      <c r="O2" t="str">
        <f>IF(B2&lt;0.55,"N.v.t.",IF(J2="kort en betrouwbaar","Nee",""))</f>
        <v>Nee</v>
      </c>
      <c r="P2" s="13" t="s">
        <v>23</v>
      </c>
      <c r="Q2" s="13"/>
    </row>
    <row r="3" spans="1:17" x14ac:dyDescent="0.25">
      <c r="A3" s="2" t="s">
        <v>24</v>
      </c>
      <c r="B3" s="16">
        <f t="shared" ref="B3:B38" si="0">(IF(C3="onzeker",(1/6),0)+IF(D3="onzeker",(1/6),IF(D3="bekend",(1/12),0))+IF(E3="onvoorspelbaar",(1/6),0)+IF(F3="hoog",(1/6),IF(F3="gemiddeld",(1/12),0))+IF(G3="laag",(1/6),IF(G3="gemiddeld",(1/12),0))+IF(H3="hoog",(1/6),IF(H3="gemiddeld",(1/12),0)))</f>
        <v>0.41666666666666663</v>
      </c>
      <c r="C3" s="2" t="s">
        <v>16</v>
      </c>
      <c r="D3" s="2" t="s">
        <v>17</v>
      </c>
      <c r="E3" s="20" t="s">
        <v>25</v>
      </c>
      <c r="F3" s="2" t="s">
        <v>19</v>
      </c>
      <c r="G3" s="2" t="s">
        <v>20</v>
      </c>
      <c r="H3" s="2" t="s">
        <v>20</v>
      </c>
      <c r="I3" s="2" t="s">
        <v>26</v>
      </c>
      <c r="J3" s="36" t="str">
        <f t="shared" ref="J3:J38" si="1">IF(B3&gt;0.58,IF(G3="laag","lang en/of onbetrouwbaar",""),"N.v.t.")</f>
        <v>N.v.t.</v>
      </c>
      <c r="K3" s="2" t="s">
        <v>27</v>
      </c>
      <c r="L3" s="46" t="str">
        <f>IF(B3&gt;0.58,IF(J3="kort en betrouwbaar","N.v.t.",""),"N.v.t.")</f>
        <v>N.v.t.</v>
      </c>
      <c r="M3" s="23">
        <v>0.75</v>
      </c>
      <c r="N3" s="21" t="str">
        <f>IF(L3="N.v.t.","N.v.t.","")</f>
        <v>N.v.t.</v>
      </c>
      <c r="O3" t="str">
        <f t="shared" ref="O3:O38" si="2">IF(B3&lt;0.55,"N.v.t.",IF(J3="kort en betrouwbaar","Nee",""))</f>
        <v>N.v.t.</v>
      </c>
      <c r="P3" s="11" t="s">
        <v>28</v>
      </c>
      <c r="Q3" s="11" t="s">
        <v>29</v>
      </c>
    </row>
    <row r="4" spans="1:17" x14ac:dyDescent="0.25">
      <c r="A4" s="1" t="s">
        <v>30</v>
      </c>
      <c r="B4" s="16">
        <f t="shared" si="0"/>
        <v>0.58333333333333326</v>
      </c>
      <c r="C4" s="1" t="s">
        <v>16</v>
      </c>
      <c r="D4" s="1" t="s">
        <v>17</v>
      </c>
      <c r="E4" s="1" t="s">
        <v>25</v>
      </c>
      <c r="F4" s="1" t="s">
        <v>19</v>
      </c>
      <c r="G4" s="1" t="s">
        <v>19</v>
      </c>
      <c r="H4" s="1" t="s">
        <v>20</v>
      </c>
      <c r="I4" s="1" t="s">
        <v>31</v>
      </c>
      <c r="J4" s="17" t="str">
        <f t="shared" si="1"/>
        <v>lang en/of onbetrouwbaar</v>
      </c>
      <c r="K4" s="1" t="s">
        <v>32</v>
      </c>
      <c r="L4" s="45" t="s">
        <v>102</v>
      </c>
      <c r="M4" s="10">
        <v>0.75</v>
      </c>
      <c r="N4" s="4" t="s">
        <v>100</v>
      </c>
      <c r="O4" t="s">
        <v>101</v>
      </c>
      <c r="P4" s="13" t="s">
        <v>28</v>
      </c>
      <c r="Q4" s="13" t="s">
        <v>29</v>
      </c>
    </row>
    <row r="5" spans="1:17" x14ac:dyDescent="0.25">
      <c r="A5" s="2" t="s">
        <v>33</v>
      </c>
      <c r="B5" s="16">
        <f t="shared" si="0"/>
        <v>0.74999999999999989</v>
      </c>
      <c r="C5" s="2" t="s">
        <v>16</v>
      </c>
      <c r="D5" s="18" t="s">
        <v>17</v>
      </c>
      <c r="E5" s="20" t="s">
        <v>25</v>
      </c>
      <c r="F5" s="2" t="s">
        <v>20</v>
      </c>
      <c r="G5" s="2" t="s">
        <v>19</v>
      </c>
      <c r="H5" s="2" t="s">
        <v>20</v>
      </c>
      <c r="I5" s="2" t="s">
        <v>34</v>
      </c>
      <c r="J5" s="36" t="str">
        <f t="shared" si="1"/>
        <v>lang en/of onbetrouwbaar</v>
      </c>
      <c r="K5" s="2" t="s">
        <v>35</v>
      </c>
      <c r="L5" s="46" t="s">
        <v>103</v>
      </c>
      <c r="M5" s="21">
        <v>0.7</v>
      </c>
      <c r="N5" s="21" t="s">
        <v>100</v>
      </c>
      <c r="O5" t="s">
        <v>101</v>
      </c>
      <c r="P5" s="11" t="s">
        <v>36</v>
      </c>
      <c r="Q5" s="11" t="s">
        <v>37</v>
      </c>
    </row>
    <row r="6" spans="1:17" x14ac:dyDescent="0.25">
      <c r="A6" s="1" t="s">
        <v>38</v>
      </c>
      <c r="B6" s="16">
        <f t="shared" si="0"/>
        <v>0.74999999999999989</v>
      </c>
      <c r="C6" s="1" t="s">
        <v>16</v>
      </c>
      <c r="D6" s="1" t="s">
        <v>17</v>
      </c>
      <c r="E6" s="1" t="s">
        <v>25</v>
      </c>
      <c r="F6" s="1" t="s">
        <v>20</v>
      </c>
      <c r="G6" s="1" t="s">
        <v>19</v>
      </c>
      <c r="H6" s="1" t="s">
        <v>20</v>
      </c>
      <c r="I6" s="1" t="s">
        <v>34</v>
      </c>
      <c r="J6" s="17" t="str">
        <f t="shared" si="1"/>
        <v>lang en/of onbetrouwbaar</v>
      </c>
      <c r="K6" s="1" t="s">
        <v>35</v>
      </c>
      <c r="L6" s="45" t="s">
        <v>103</v>
      </c>
      <c r="M6" s="4">
        <v>0.7</v>
      </c>
      <c r="N6" s="4" t="s">
        <v>100</v>
      </c>
      <c r="O6" t="s">
        <v>101</v>
      </c>
      <c r="P6" s="13" t="s">
        <v>36</v>
      </c>
      <c r="Q6" s="13" t="s">
        <v>37</v>
      </c>
    </row>
    <row r="7" spans="1:17" x14ac:dyDescent="0.25">
      <c r="A7" s="2" t="s">
        <v>39</v>
      </c>
      <c r="B7" s="16">
        <f t="shared" si="0"/>
        <v>0.41666666666666663</v>
      </c>
      <c r="C7" s="2" t="s">
        <v>40</v>
      </c>
      <c r="D7" s="18" t="s">
        <v>17</v>
      </c>
      <c r="E7" s="2" t="s">
        <v>25</v>
      </c>
      <c r="F7" s="2" t="s">
        <v>20</v>
      </c>
      <c r="G7" s="2" t="s">
        <v>20</v>
      </c>
      <c r="H7" s="2" t="s">
        <v>20</v>
      </c>
      <c r="I7" s="2" t="s">
        <v>26</v>
      </c>
      <c r="J7" s="36" t="str">
        <f t="shared" si="1"/>
        <v>N.v.t.</v>
      </c>
      <c r="K7" s="2" t="s">
        <v>35</v>
      </c>
      <c r="L7" s="46" t="str">
        <f t="shared" ref="L7:L38" si="3">IF(B7&gt;0.58,IF(J7="kort en betrouwbaar","N.v.t.",""),"N.v.t.")</f>
        <v>N.v.t.</v>
      </c>
      <c r="M7" s="22">
        <v>0.7</v>
      </c>
      <c r="N7" s="21" t="str">
        <f t="shared" ref="N7:N38" si="4">IF(L7="N.v.t.","N.v.t.","")</f>
        <v>N.v.t.</v>
      </c>
      <c r="O7" t="str">
        <f t="shared" si="2"/>
        <v>N.v.t.</v>
      </c>
      <c r="P7" s="11" t="s">
        <v>36</v>
      </c>
      <c r="Q7" s="11" t="s">
        <v>37</v>
      </c>
    </row>
    <row r="8" spans="1:17" x14ac:dyDescent="0.25">
      <c r="A8" s="1" t="s">
        <v>41</v>
      </c>
      <c r="B8" s="16">
        <f t="shared" si="0"/>
        <v>0.41666666666666663</v>
      </c>
      <c r="C8" s="1" t="s">
        <v>40</v>
      </c>
      <c r="D8" s="1" t="s">
        <v>17</v>
      </c>
      <c r="E8" s="1" t="s">
        <v>25</v>
      </c>
      <c r="F8" s="1" t="s">
        <v>20</v>
      </c>
      <c r="G8" s="1" t="s">
        <v>20</v>
      </c>
      <c r="H8" s="1" t="s">
        <v>20</v>
      </c>
      <c r="I8" s="1" t="s">
        <v>26</v>
      </c>
      <c r="J8" s="17" t="str">
        <f t="shared" si="1"/>
        <v>N.v.t.</v>
      </c>
      <c r="K8" s="1" t="s">
        <v>35</v>
      </c>
      <c r="L8" s="45" t="str">
        <f t="shared" si="3"/>
        <v>N.v.t.</v>
      </c>
      <c r="M8" s="4">
        <v>0.7</v>
      </c>
      <c r="N8" s="4" t="str">
        <f t="shared" si="4"/>
        <v>N.v.t.</v>
      </c>
      <c r="O8" t="str">
        <f t="shared" si="2"/>
        <v>N.v.t.</v>
      </c>
      <c r="P8" s="13" t="s">
        <v>36</v>
      </c>
      <c r="Q8" s="13" t="s">
        <v>37</v>
      </c>
    </row>
    <row r="9" spans="1:17" x14ac:dyDescent="0.25">
      <c r="A9" s="2" t="s">
        <v>42</v>
      </c>
      <c r="B9" s="16">
        <f t="shared" si="0"/>
        <v>0.41666666666666663</v>
      </c>
      <c r="C9" s="2" t="s">
        <v>40</v>
      </c>
      <c r="D9" s="18" t="s">
        <v>17</v>
      </c>
      <c r="E9" s="2" t="s">
        <v>25</v>
      </c>
      <c r="F9" s="2" t="s">
        <v>20</v>
      </c>
      <c r="G9" s="2" t="s">
        <v>20</v>
      </c>
      <c r="H9" s="2" t="s">
        <v>20</v>
      </c>
      <c r="I9" s="2" t="s">
        <v>43</v>
      </c>
      <c r="J9" s="36" t="str">
        <f t="shared" si="1"/>
        <v>N.v.t.</v>
      </c>
      <c r="K9" s="2" t="s">
        <v>44</v>
      </c>
      <c r="L9" s="46" t="str">
        <f t="shared" si="3"/>
        <v>N.v.t.</v>
      </c>
      <c r="M9" s="22">
        <v>0.7</v>
      </c>
      <c r="N9" s="21" t="str">
        <f t="shared" si="4"/>
        <v>N.v.t.</v>
      </c>
      <c r="O9" t="str">
        <f t="shared" si="2"/>
        <v>N.v.t.</v>
      </c>
      <c r="P9" s="11" t="s">
        <v>28</v>
      </c>
      <c r="Q9" s="11" t="s">
        <v>29</v>
      </c>
    </row>
    <row r="10" spans="1:17" x14ac:dyDescent="0.25">
      <c r="A10" s="1" t="s">
        <v>45</v>
      </c>
      <c r="B10" s="16">
        <f t="shared" si="0"/>
        <v>0.41666666666666663</v>
      </c>
      <c r="C10" s="1" t="s">
        <v>40</v>
      </c>
      <c r="D10" s="1" t="s">
        <v>17</v>
      </c>
      <c r="E10" s="1" t="s">
        <v>25</v>
      </c>
      <c r="F10" s="1" t="s">
        <v>20</v>
      </c>
      <c r="G10" s="1" t="s">
        <v>20</v>
      </c>
      <c r="H10" s="1" t="s">
        <v>20</v>
      </c>
      <c r="I10" s="1" t="s">
        <v>26</v>
      </c>
      <c r="J10" s="17" t="str">
        <f t="shared" si="1"/>
        <v>N.v.t.</v>
      </c>
      <c r="K10" s="1" t="s">
        <v>32</v>
      </c>
      <c r="L10" s="45" t="str">
        <f t="shared" si="3"/>
        <v>N.v.t.</v>
      </c>
      <c r="M10" s="24">
        <v>0.7</v>
      </c>
      <c r="N10" s="4" t="str">
        <f t="shared" si="4"/>
        <v>N.v.t.</v>
      </c>
      <c r="O10" t="str">
        <f t="shared" si="2"/>
        <v>N.v.t.</v>
      </c>
      <c r="P10" s="13" t="s">
        <v>28</v>
      </c>
      <c r="Q10" s="13" t="s">
        <v>29</v>
      </c>
    </row>
    <row r="11" spans="1:17" x14ac:dyDescent="0.25">
      <c r="A11" s="2" t="s">
        <v>46</v>
      </c>
      <c r="B11" s="16">
        <f t="shared" si="0"/>
        <v>0.41666666666666663</v>
      </c>
      <c r="C11" s="2" t="s">
        <v>40</v>
      </c>
      <c r="D11" s="18" t="s">
        <v>17</v>
      </c>
      <c r="E11" s="2" t="s">
        <v>25</v>
      </c>
      <c r="F11" s="2" t="s">
        <v>20</v>
      </c>
      <c r="G11" s="2" t="s">
        <v>20</v>
      </c>
      <c r="H11" s="2" t="s">
        <v>20</v>
      </c>
      <c r="I11" s="2" t="s">
        <v>26</v>
      </c>
      <c r="J11" s="36" t="str">
        <f t="shared" si="1"/>
        <v>N.v.t.</v>
      </c>
      <c r="K11" s="2" t="s">
        <v>32</v>
      </c>
      <c r="L11" s="46" t="str">
        <f t="shared" si="3"/>
        <v>N.v.t.</v>
      </c>
      <c r="M11" s="25">
        <v>0.7</v>
      </c>
      <c r="N11" s="21" t="str">
        <f t="shared" si="4"/>
        <v>N.v.t.</v>
      </c>
      <c r="O11" t="str">
        <f t="shared" si="2"/>
        <v>N.v.t.</v>
      </c>
      <c r="P11" s="11" t="s">
        <v>28</v>
      </c>
      <c r="Q11" s="11" t="s">
        <v>29</v>
      </c>
    </row>
    <row r="12" spans="1:17" x14ac:dyDescent="0.25">
      <c r="A12" s="1" t="s">
        <v>47</v>
      </c>
      <c r="B12" s="16">
        <f t="shared" si="0"/>
        <v>0.41666666666666663</v>
      </c>
      <c r="C12" s="1" t="s">
        <v>40</v>
      </c>
      <c r="D12" s="1" t="s">
        <v>17</v>
      </c>
      <c r="E12" s="1" t="s">
        <v>25</v>
      </c>
      <c r="F12" s="1" t="s">
        <v>20</v>
      </c>
      <c r="G12" s="1" t="s">
        <v>20</v>
      </c>
      <c r="H12" s="1" t="s">
        <v>20</v>
      </c>
      <c r="I12" s="1" t="s">
        <v>48</v>
      </c>
      <c r="J12" s="17" t="str">
        <f t="shared" si="1"/>
        <v>N.v.t.</v>
      </c>
      <c r="K12" s="1" t="s">
        <v>44</v>
      </c>
      <c r="L12" s="45" t="str">
        <f t="shared" si="3"/>
        <v>N.v.t.</v>
      </c>
      <c r="M12" s="4">
        <v>0.9</v>
      </c>
      <c r="N12" s="4" t="str">
        <f t="shared" si="4"/>
        <v>N.v.t.</v>
      </c>
      <c r="O12" t="str">
        <f t="shared" si="2"/>
        <v>N.v.t.</v>
      </c>
      <c r="P12" s="13" t="s">
        <v>49</v>
      </c>
      <c r="Q12" s="13" t="s">
        <v>50</v>
      </c>
    </row>
    <row r="13" spans="1:17" x14ac:dyDescent="0.25">
      <c r="A13" s="2" t="s">
        <v>51</v>
      </c>
      <c r="B13" s="16">
        <f t="shared" si="0"/>
        <v>0.74999999999999989</v>
      </c>
      <c r="C13" s="2" t="s">
        <v>16</v>
      </c>
      <c r="D13" s="18" t="s">
        <v>17</v>
      </c>
      <c r="E13" s="2" t="s">
        <v>18</v>
      </c>
      <c r="F13" s="2" t="s">
        <v>20</v>
      </c>
      <c r="G13" s="2" t="s">
        <v>20</v>
      </c>
      <c r="H13" s="2" t="s">
        <v>20</v>
      </c>
      <c r="I13" s="2" t="s">
        <v>52</v>
      </c>
      <c r="J13" s="36" t="s">
        <v>98</v>
      </c>
      <c r="K13" s="2" t="s">
        <v>53</v>
      </c>
      <c r="L13" s="46" t="str">
        <f t="shared" si="3"/>
        <v>N.v.t.</v>
      </c>
      <c r="M13" s="22">
        <v>0.7</v>
      </c>
      <c r="N13" s="21" t="str">
        <f t="shared" si="4"/>
        <v>N.v.t.</v>
      </c>
      <c r="O13" t="str">
        <f t="shared" si="2"/>
        <v>Nee</v>
      </c>
      <c r="P13" s="11" t="s">
        <v>28</v>
      </c>
      <c r="Q13" s="11"/>
    </row>
    <row r="14" spans="1:17" x14ac:dyDescent="0.25">
      <c r="A14" s="1" t="s">
        <v>54</v>
      </c>
      <c r="B14" s="16">
        <f t="shared" si="0"/>
        <v>0.83333333333333326</v>
      </c>
      <c r="C14" s="1" t="s">
        <v>16</v>
      </c>
      <c r="D14" s="1" t="s">
        <v>16</v>
      </c>
      <c r="E14" s="1" t="s">
        <v>18</v>
      </c>
      <c r="F14" s="1" t="s">
        <v>19</v>
      </c>
      <c r="G14" s="1" t="s">
        <v>19</v>
      </c>
      <c r="H14" s="1" t="s">
        <v>20</v>
      </c>
      <c r="I14" s="1" t="s">
        <v>55</v>
      </c>
      <c r="J14" s="17" t="str">
        <f t="shared" si="1"/>
        <v>lang en/of onbetrouwbaar</v>
      </c>
      <c r="K14" s="1" t="s">
        <v>32</v>
      </c>
      <c r="L14" s="45" t="s">
        <v>102</v>
      </c>
      <c r="M14" s="4">
        <v>0.7</v>
      </c>
      <c r="N14" s="4" t="s">
        <v>100</v>
      </c>
      <c r="O14" t="s">
        <v>101</v>
      </c>
      <c r="P14" s="13" t="s">
        <v>28</v>
      </c>
      <c r="Q14" s="13" t="s">
        <v>56</v>
      </c>
    </row>
    <row r="15" spans="1:17" x14ac:dyDescent="0.25">
      <c r="A15" s="2" t="s">
        <v>57</v>
      </c>
      <c r="B15" s="16">
        <f t="shared" si="0"/>
        <v>0.83333333333333326</v>
      </c>
      <c r="C15" s="2" t="s">
        <v>16</v>
      </c>
      <c r="D15" s="2" t="s">
        <v>16</v>
      </c>
      <c r="E15" s="2" t="s">
        <v>18</v>
      </c>
      <c r="F15" s="2" t="s">
        <v>19</v>
      </c>
      <c r="G15" s="2" t="s">
        <v>19</v>
      </c>
      <c r="H15" s="2" t="s">
        <v>20</v>
      </c>
      <c r="I15" s="2" t="s">
        <v>58</v>
      </c>
      <c r="J15" s="36" t="str">
        <f t="shared" si="1"/>
        <v>lang en/of onbetrouwbaar</v>
      </c>
      <c r="K15" s="2" t="s">
        <v>59</v>
      </c>
      <c r="L15" s="46" t="s">
        <v>99</v>
      </c>
      <c r="M15" s="39">
        <v>0.85</v>
      </c>
      <c r="N15" s="49">
        <v>0.85</v>
      </c>
      <c r="O15" t="s">
        <v>101</v>
      </c>
      <c r="P15" s="11" t="s">
        <v>60</v>
      </c>
      <c r="Q15" s="11"/>
    </row>
    <row r="16" spans="1:17" x14ac:dyDescent="0.25">
      <c r="A16" s="30" t="s">
        <v>63</v>
      </c>
      <c r="B16" s="16">
        <f t="shared" si="0"/>
        <v>0.83333333333333326</v>
      </c>
      <c r="C16" s="2" t="s">
        <v>40</v>
      </c>
      <c r="D16" s="2" t="s">
        <v>16</v>
      </c>
      <c r="E16" s="2" t="s">
        <v>18</v>
      </c>
      <c r="F16" s="2" t="s">
        <v>20</v>
      </c>
      <c r="G16" s="2" t="s">
        <v>19</v>
      </c>
      <c r="H16" s="2" t="s">
        <v>20</v>
      </c>
      <c r="I16" s="2" t="s">
        <v>26</v>
      </c>
      <c r="J16" s="17" t="str">
        <f t="shared" si="1"/>
        <v>lang en/of onbetrouwbaar</v>
      </c>
      <c r="K16" s="2" t="s">
        <v>32</v>
      </c>
      <c r="L16" s="45" t="s">
        <v>104</v>
      </c>
      <c r="M16" s="40">
        <v>0.7</v>
      </c>
      <c r="N16" s="4">
        <v>0.7</v>
      </c>
      <c r="O16" t="s">
        <v>101</v>
      </c>
      <c r="P16" s="13" t="s">
        <v>62</v>
      </c>
      <c r="Q16" s="13" t="s">
        <v>28</v>
      </c>
    </row>
    <row r="17" spans="1:17" x14ac:dyDescent="0.25">
      <c r="A17" s="33" t="s">
        <v>64</v>
      </c>
      <c r="B17" s="16">
        <f t="shared" si="0"/>
        <v>0.66666666666666663</v>
      </c>
      <c r="C17" s="33" t="s">
        <v>40</v>
      </c>
      <c r="D17" s="33" t="s">
        <v>16</v>
      </c>
      <c r="E17" s="33" t="s">
        <v>18</v>
      </c>
      <c r="F17" s="33" t="s">
        <v>20</v>
      </c>
      <c r="G17" s="33" t="s">
        <v>20</v>
      </c>
      <c r="H17" s="33" t="s">
        <v>20</v>
      </c>
      <c r="I17" s="33" t="s">
        <v>26</v>
      </c>
      <c r="J17" s="36" t="s">
        <v>98</v>
      </c>
      <c r="K17" s="33" t="s">
        <v>32</v>
      </c>
      <c r="L17" s="46" t="str">
        <f t="shared" si="3"/>
        <v>N.v.t.</v>
      </c>
      <c r="M17" s="19">
        <v>0.7</v>
      </c>
      <c r="N17" s="21" t="str">
        <f t="shared" si="4"/>
        <v>N.v.t.</v>
      </c>
      <c r="O17" t="str">
        <f t="shared" si="2"/>
        <v>Nee</v>
      </c>
      <c r="P17" s="28" t="s">
        <v>62</v>
      </c>
      <c r="Q17" s="28" t="s">
        <v>28</v>
      </c>
    </row>
    <row r="18" spans="1:17" x14ac:dyDescent="0.25">
      <c r="A18" s="30" t="s">
        <v>65</v>
      </c>
      <c r="B18" s="16">
        <f t="shared" si="0"/>
        <v>0.66666666666666663</v>
      </c>
      <c r="C18" s="2" t="s">
        <v>40</v>
      </c>
      <c r="D18" s="2" t="s">
        <v>16</v>
      </c>
      <c r="E18" s="2" t="s">
        <v>18</v>
      </c>
      <c r="F18" s="2" t="s">
        <v>20</v>
      </c>
      <c r="G18" s="2" t="s">
        <v>20</v>
      </c>
      <c r="H18" s="2" t="s">
        <v>20</v>
      </c>
      <c r="I18" s="2" t="s">
        <v>26</v>
      </c>
      <c r="J18" s="36" t="s">
        <v>98</v>
      </c>
      <c r="K18" s="2" t="s">
        <v>32</v>
      </c>
      <c r="L18" s="45" t="str">
        <f t="shared" si="3"/>
        <v>N.v.t.</v>
      </c>
      <c r="M18" s="10">
        <v>0.8</v>
      </c>
      <c r="N18" s="4" t="str">
        <f t="shared" si="4"/>
        <v>N.v.t.</v>
      </c>
      <c r="O18" t="str">
        <f t="shared" si="2"/>
        <v>Nee</v>
      </c>
      <c r="P18" s="13" t="s">
        <v>62</v>
      </c>
      <c r="Q18" s="13" t="s">
        <v>28</v>
      </c>
    </row>
    <row r="19" spans="1:17" x14ac:dyDescent="0.25">
      <c r="A19" s="33" t="s">
        <v>66</v>
      </c>
      <c r="B19" s="16">
        <f t="shared" si="0"/>
        <v>0.66666666666666663</v>
      </c>
      <c r="C19" s="33" t="s">
        <v>40</v>
      </c>
      <c r="D19" s="33" t="s">
        <v>16</v>
      </c>
      <c r="E19" s="33" t="s">
        <v>18</v>
      </c>
      <c r="F19" s="33" t="s">
        <v>20</v>
      </c>
      <c r="G19" s="33" t="s">
        <v>20</v>
      </c>
      <c r="H19" s="33" t="s">
        <v>20</v>
      </c>
      <c r="I19" s="33" t="s">
        <v>67</v>
      </c>
      <c r="J19" s="36" t="s">
        <v>98</v>
      </c>
      <c r="K19" s="33" t="s">
        <v>32</v>
      </c>
      <c r="L19" s="46" t="str">
        <f t="shared" si="3"/>
        <v>N.v.t.</v>
      </c>
      <c r="M19" s="19">
        <v>0.85</v>
      </c>
      <c r="N19" s="21" t="str">
        <f t="shared" si="4"/>
        <v>N.v.t.</v>
      </c>
      <c r="O19" t="str">
        <f t="shared" si="2"/>
        <v>Nee</v>
      </c>
      <c r="P19" s="28" t="s">
        <v>62</v>
      </c>
      <c r="Q19" s="28" t="s">
        <v>28</v>
      </c>
    </row>
    <row r="20" spans="1:17" x14ac:dyDescent="0.25">
      <c r="A20" s="30" t="s">
        <v>68</v>
      </c>
      <c r="B20" s="16">
        <f t="shared" si="0"/>
        <v>0.66666666666666663</v>
      </c>
      <c r="C20" s="2" t="s">
        <v>40</v>
      </c>
      <c r="D20" s="2" t="s">
        <v>16</v>
      </c>
      <c r="E20" s="2" t="s">
        <v>18</v>
      </c>
      <c r="F20" s="2" t="s">
        <v>20</v>
      </c>
      <c r="G20" s="2" t="s">
        <v>20</v>
      </c>
      <c r="H20" s="2" t="s">
        <v>20</v>
      </c>
      <c r="I20" s="2" t="s">
        <v>26</v>
      </c>
      <c r="J20" s="36" t="s">
        <v>98</v>
      </c>
      <c r="K20" s="2" t="s">
        <v>32</v>
      </c>
      <c r="L20" s="45" t="str">
        <f t="shared" si="3"/>
        <v>N.v.t.</v>
      </c>
      <c r="M20" s="5">
        <v>0.75</v>
      </c>
      <c r="N20" s="4" t="str">
        <f t="shared" si="4"/>
        <v>N.v.t.</v>
      </c>
      <c r="O20" t="str">
        <f t="shared" si="2"/>
        <v>Nee</v>
      </c>
      <c r="P20" s="13" t="s">
        <v>62</v>
      </c>
      <c r="Q20" s="13" t="s">
        <v>28</v>
      </c>
    </row>
    <row r="21" spans="1:17" x14ac:dyDescent="0.25">
      <c r="A21" s="33" t="s">
        <v>69</v>
      </c>
      <c r="B21" s="16">
        <f t="shared" si="0"/>
        <v>0.66666666666666663</v>
      </c>
      <c r="C21" s="33" t="s">
        <v>40</v>
      </c>
      <c r="D21" s="33" t="s">
        <v>16</v>
      </c>
      <c r="E21" s="33" t="s">
        <v>18</v>
      </c>
      <c r="F21" s="33" t="s">
        <v>20</v>
      </c>
      <c r="G21" s="33" t="s">
        <v>20</v>
      </c>
      <c r="H21" s="33" t="s">
        <v>20</v>
      </c>
      <c r="I21" s="33" t="s">
        <v>26</v>
      </c>
      <c r="J21" s="36" t="s">
        <v>98</v>
      </c>
      <c r="K21" s="33" t="s">
        <v>32</v>
      </c>
      <c r="L21" s="46" t="str">
        <f t="shared" si="3"/>
        <v>N.v.t.</v>
      </c>
      <c r="M21" s="19">
        <v>0.7</v>
      </c>
      <c r="N21" s="21" t="str">
        <f t="shared" si="4"/>
        <v>N.v.t.</v>
      </c>
      <c r="O21" t="str">
        <f t="shared" si="2"/>
        <v>Nee</v>
      </c>
      <c r="P21" s="28" t="s">
        <v>62</v>
      </c>
      <c r="Q21" s="28" t="s">
        <v>28</v>
      </c>
    </row>
    <row r="22" spans="1:17" x14ac:dyDescent="0.25">
      <c r="A22" s="30" t="s">
        <v>70</v>
      </c>
      <c r="B22" s="16">
        <f t="shared" si="0"/>
        <v>0.66666666666666663</v>
      </c>
      <c r="C22" s="2" t="s">
        <v>40</v>
      </c>
      <c r="D22" s="2" t="s">
        <v>16</v>
      </c>
      <c r="E22" s="2" t="s">
        <v>18</v>
      </c>
      <c r="F22" s="2" t="s">
        <v>20</v>
      </c>
      <c r="G22" s="2" t="s">
        <v>20</v>
      </c>
      <c r="H22" s="2" t="s">
        <v>20</v>
      </c>
      <c r="I22" s="2" t="s">
        <v>26</v>
      </c>
      <c r="J22" s="36" t="s">
        <v>98</v>
      </c>
      <c r="K22" s="2" t="s">
        <v>32</v>
      </c>
      <c r="L22" s="45" t="str">
        <f t="shared" si="3"/>
        <v>N.v.t.</v>
      </c>
      <c r="M22" s="27">
        <v>0.7</v>
      </c>
      <c r="N22" s="4" t="str">
        <f t="shared" si="4"/>
        <v>N.v.t.</v>
      </c>
      <c r="O22" t="str">
        <f t="shared" si="2"/>
        <v>Nee</v>
      </c>
      <c r="P22" s="13" t="s">
        <v>62</v>
      </c>
      <c r="Q22" s="13" t="s">
        <v>28</v>
      </c>
    </row>
    <row r="23" spans="1:17" x14ac:dyDescent="0.25">
      <c r="A23" s="33" t="s">
        <v>71</v>
      </c>
      <c r="B23" s="16">
        <f t="shared" si="0"/>
        <v>0.66666666666666663</v>
      </c>
      <c r="C23" s="33" t="s">
        <v>40</v>
      </c>
      <c r="D23" s="33" t="s">
        <v>16</v>
      </c>
      <c r="E23" s="33" t="s">
        <v>18</v>
      </c>
      <c r="F23" s="33" t="s">
        <v>20</v>
      </c>
      <c r="G23" s="33" t="s">
        <v>20</v>
      </c>
      <c r="H23" s="33" t="s">
        <v>20</v>
      </c>
      <c r="I23" s="33" t="s">
        <v>72</v>
      </c>
      <c r="J23" s="36" t="s">
        <v>98</v>
      </c>
      <c r="K23" s="33" t="s">
        <v>61</v>
      </c>
      <c r="L23" s="46" t="str">
        <f t="shared" si="3"/>
        <v>N.v.t.</v>
      </c>
      <c r="M23" s="19">
        <v>0.7</v>
      </c>
      <c r="N23" s="21" t="str">
        <f t="shared" si="4"/>
        <v>N.v.t.</v>
      </c>
      <c r="O23" t="str">
        <f t="shared" si="2"/>
        <v>Nee</v>
      </c>
      <c r="P23" s="28" t="s">
        <v>62</v>
      </c>
      <c r="Q23" s="28" t="s">
        <v>28</v>
      </c>
    </row>
    <row r="24" spans="1:17" x14ac:dyDescent="0.25">
      <c r="A24" s="30" t="s">
        <v>73</v>
      </c>
      <c r="B24" s="16">
        <f t="shared" si="0"/>
        <v>0.74999999999999989</v>
      </c>
      <c r="C24" s="2" t="s">
        <v>16</v>
      </c>
      <c r="D24" s="2" t="s">
        <v>17</v>
      </c>
      <c r="E24" s="2" t="s">
        <v>18</v>
      </c>
      <c r="F24" s="2" t="s">
        <v>20</v>
      </c>
      <c r="G24" s="2" t="s">
        <v>20</v>
      </c>
      <c r="H24" s="2" t="s">
        <v>20</v>
      </c>
      <c r="I24" s="2" t="s">
        <v>52</v>
      </c>
      <c r="J24" s="36" t="s">
        <v>98</v>
      </c>
      <c r="K24" s="2" t="s">
        <v>53</v>
      </c>
      <c r="L24" s="45" t="str">
        <f t="shared" si="3"/>
        <v>N.v.t.</v>
      </c>
      <c r="M24" s="4">
        <v>0.7</v>
      </c>
      <c r="N24" s="4" t="str">
        <f t="shared" si="4"/>
        <v>N.v.t.</v>
      </c>
      <c r="O24" t="str">
        <f t="shared" si="2"/>
        <v>Nee</v>
      </c>
      <c r="P24" s="13" t="s">
        <v>28</v>
      </c>
      <c r="Q24" s="13"/>
    </row>
    <row r="25" spans="1:17" x14ac:dyDescent="0.25">
      <c r="A25" s="6" t="s">
        <v>74</v>
      </c>
      <c r="B25" s="16">
        <f t="shared" si="0"/>
        <v>0.58333333333333326</v>
      </c>
      <c r="C25" s="33" t="s">
        <v>16</v>
      </c>
      <c r="D25" s="33" t="s">
        <v>17</v>
      </c>
      <c r="E25" s="33" t="s">
        <v>18</v>
      </c>
      <c r="F25" s="33" t="s">
        <v>19</v>
      </c>
      <c r="G25" s="33" t="s">
        <v>20</v>
      </c>
      <c r="H25" s="33" t="s">
        <v>20</v>
      </c>
      <c r="I25" s="33" t="s">
        <v>75</v>
      </c>
      <c r="J25" s="36" t="s">
        <v>98</v>
      </c>
      <c r="K25" s="33" t="s">
        <v>76</v>
      </c>
      <c r="L25" s="46" t="str">
        <f t="shared" si="3"/>
        <v>N.v.t.</v>
      </c>
      <c r="M25" s="19">
        <v>0.7</v>
      </c>
      <c r="N25" s="21" t="str">
        <f t="shared" si="4"/>
        <v>N.v.t.</v>
      </c>
      <c r="O25" t="str">
        <f t="shared" si="2"/>
        <v>Nee</v>
      </c>
      <c r="P25" s="28" t="s">
        <v>77</v>
      </c>
      <c r="Q25" s="28" t="s">
        <v>78</v>
      </c>
    </row>
    <row r="26" spans="1:17" x14ac:dyDescent="0.25">
      <c r="A26" s="6" t="s">
        <v>79</v>
      </c>
      <c r="B26" s="16">
        <f t="shared" si="0"/>
        <v>0.58333333333333326</v>
      </c>
      <c r="C26" s="2" t="s">
        <v>16</v>
      </c>
      <c r="D26" s="2" t="s">
        <v>17</v>
      </c>
      <c r="E26" s="2" t="s">
        <v>18</v>
      </c>
      <c r="F26" s="2" t="s">
        <v>19</v>
      </c>
      <c r="G26" s="2" t="s">
        <v>20</v>
      </c>
      <c r="H26" s="2" t="s">
        <v>20</v>
      </c>
      <c r="I26" s="2" t="s">
        <v>26</v>
      </c>
      <c r="J26" s="36" t="s">
        <v>98</v>
      </c>
      <c r="K26" s="2" t="s">
        <v>80</v>
      </c>
      <c r="L26" s="45" t="str">
        <f t="shared" si="3"/>
        <v>N.v.t.</v>
      </c>
      <c r="M26" s="4">
        <v>0.7</v>
      </c>
      <c r="N26" s="4" t="str">
        <f t="shared" si="4"/>
        <v>N.v.t.</v>
      </c>
      <c r="O26" t="str">
        <f t="shared" si="2"/>
        <v>Nee</v>
      </c>
      <c r="P26" s="13" t="s">
        <v>77</v>
      </c>
      <c r="Q26" s="13" t="s">
        <v>78</v>
      </c>
    </row>
    <row r="27" spans="1:17" x14ac:dyDescent="0.25">
      <c r="A27" s="6" t="s">
        <v>81</v>
      </c>
      <c r="B27" s="16">
        <f t="shared" si="0"/>
        <v>0.66666666666666663</v>
      </c>
      <c r="C27" s="33" t="s">
        <v>16</v>
      </c>
      <c r="D27" s="33" t="s">
        <v>16</v>
      </c>
      <c r="E27" s="33" t="s">
        <v>18</v>
      </c>
      <c r="F27" s="33" t="s">
        <v>19</v>
      </c>
      <c r="G27" s="33" t="s">
        <v>20</v>
      </c>
      <c r="H27" s="33" t="s">
        <v>20</v>
      </c>
      <c r="I27" s="33" t="s">
        <v>67</v>
      </c>
      <c r="J27" s="36" t="s">
        <v>98</v>
      </c>
      <c r="K27" s="33" t="s">
        <v>82</v>
      </c>
      <c r="L27" s="46" t="str">
        <f t="shared" si="3"/>
        <v>N.v.t.</v>
      </c>
      <c r="M27" s="19">
        <v>0.7</v>
      </c>
      <c r="N27" s="21" t="str">
        <f t="shared" si="4"/>
        <v>N.v.t.</v>
      </c>
      <c r="O27" t="str">
        <f t="shared" si="2"/>
        <v>Nee</v>
      </c>
      <c r="P27" s="28" t="s">
        <v>77</v>
      </c>
      <c r="Q27" s="28" t="s">
        <v>78</v>
      </c>
    </row>
    <row r="28" spans="1:17" x14ac:dyDescent="0.25">
      <c r="A28" s="6" t="s">
        <v>83</v>
      </c>
      <c r="B28" s="16">
        <f t="shared" si="0"/>
        <v>0.41666666666666663</v>
      </c>
      <c r="C28" s="2" t="s">
        <v>40</v>
      </c>
      <c r="D28" s="2" t="s">
        <v>17</v>
      </c>
      <c r="E28" s="2" t="s">
        <v>18</v>
      </c>
      <c r="F28" s="2" t="s">
        <v>19</v>
      </c>
      <c r="G28" s="2" t="s">
        <v>20</v>
      </c>
      <c r="H28" s="2" t="s">
        <v>20</v>
      </c>
      <c r="I28" s="2" t="s">
        <v>75</v>
      </c>
      <c r="J28" s="17" t="str">
        <f t="shared" si="1"/>
        <v>N.v.t.</v>
      </c>
      <c r="K28" s="20" t="s">
        <v>84</v>
      </c>
      <c r="L28" s="45" t="str">
        <f t="shared" si="3"/>
        <v>N.v.t.</v>
      </c>
      <c r="M28" s="41">
        <v>0.7</v>
      </c>
      <c r="N28" s="4" t="str">
        <f t="shared" si="4"/>
        <v>N.v.t.</v>
      </c>
      <c r="O28" t="str">
        <f t="shared" si="2"/>
        <v>N.v.t.</v>
      </c>
      <c r="P28" s="13" t="s">
        <v>77</v>
      </c>
      <c r="Q28" s="13" t="s">
        <v>78</v>
      </c>
    </row>
    <row r="29" spans="1:17" x14ac:dyDescent="0.25">
      <c r="A29" s="35" t="s">
        <v>85</v>
      </c>
      <c r="B29" s="16">
        <f t="shared" si="0"/>
        <v>0.41666666666666663</v>
      </c>
      <c r="C29" s="33" t="s">
        <v>40</v>
      </c>
      <c r="D29" s="33" t="s">
        <v>17</v>
      </c>
      <c r="E29" s="33" t="s">
        <v>25</v>
      </c>
      <c r="F29" s="33" t="s">
        <v>20</v>
      </c>
      <c r="G29" s="33" t="s">
        <v>20</v>
      </c>
      <c r="H29" s="33" t="s">
        <v>20</v>
      </c>
      <c r="I29" s="33" t="s">
        <v>86</v>
      </c>
      <c r="J29" s="36" t="str">
        <f t="shared" si="1"/>
        <v>N.v.t.</v>
      </c>
      <c r="K29" s="33" t="s">
        <v>87</v>
      </c>
      <c r="L29" s="46" t="str">
        <f t="shared" si="3"/>
        <v>N.v.t.</v>
      </c>
      <c r="M29" s="19">
        <v>0.8</v>
      </c>
      <c r="N29" s="21" t="str">
        <f t="shared" si="4"/>
        <v>N.v.t.</v>
      </c>
      <c r="O29" t="str">
        <f t="shared" si="2"/>
        <v>N.v.t.</v>
      </c>
      <c r="P29" s="28" t="s">
        <v>88</v>
      </c>
      <c r="Q29" s="28" t="s">
        <v>36</v>
      </c>
    </row>
    <row r="30" spans="1:17" x14ac:dyDescent="0.25">
      <c r="A30" s="31" t="s">
        <v>89</v>
      </c>
      <c r="B30" s="16">
        <f t="shared" si="0"/>
        <v>0.41666666666666663</v>
      </c>
      <c r="C30" s="2" t="s">
        <v>40</v>
      </c>
      <c r="D30" s="2" t="s">
        <v>17</v>
      </c>
      <c r="E30" s="2" t="s">
        <v>25</v>
      </c>
      <c r="F30" s="2" t="s">
        <v>20</v>
      </c>
      <c r="G30" s="2" t="s">
        <v>20</v>
      </c>
      <c r="H30" s="2" t="s">
        <v>20</v>
      </c>
      <c r="I30" s="2" t="s">
        <v>86</v>
      </c>
      <c r="J30" s="17" t="str">
        <f t="shared" si="1"/>
        <v>N.v.t.</v>
      </c>
      <c r="K30" s="2" t="s">
        <v>87</v>
      </c>
      <c r="L30" s="45" t="str">
        <f t="shared" si="3"/>
        <v>N.v.t.</v>
      </c>
      <c r="M30" s="5">
        <v>0.8</v>
      </c>
      <c r="N30" s="4" t="str">
        <f t="shared" si="4"/>
        <v>N.v.t.</v>
      </c>
      <c r="O30" t="str">
        <f t="shared" si="2"/>
        <v>N.v.t.</v>
      </c>
      <c r="P30" s="13" t="s">
        <v>88</v>
      </c>
      <c r="Q30" s="13" t="s">
        <v>36</v>
      </c>
    </row>
    <row r="31" spans="1:17" x14ac:dyDescent="0.25">
      <c r="A31" s="35" t="s">
        <v>90</v>
      </c>
      <c r="B31" s="16">
        <f t="shared" si="0"/>
        <v>0.41666666666666663</v>
      </c>
      <c r="C31" s="33" t="s">
        <v>40</v>
      </c>
      <c r="D31" s="33" t="s">
        <v>17</v>
      </c>
      <c r="E31" s="33" t="s">
        <v>25</v>
      </c>
      <c r="F31" s="33" t="s">
        <v>20</v>
      </c>
      <c r="G31" s="33" t="s">
        <v>20</v>
      </c>
      <c r="H31" s="33" t="s">
        <v>20</v>
      </c>
      <c r="I31" s="33" t="s">
        <v>86</v>
      </c>
      <c r="J31" s="36" t="str">
        <f t="shared" si="1"/>
        <v>N.v.t.</v>
      </c>
      <c r="K31" s="33" t="s">
        <v>87</v>
      </c>
      <c r="L31" s="46" t="str">
        <f t="shared" si="3"/>
        <v>N.v.t.</v>
      </c>
      <c r="M31" s="19">
        <v>0.8</v>
      </c>
      <c r="N31" s="21" t="str">
        <f t="shared" si="4"/>
        <v>N.v.t.</v>
      </c>
      <c r="O31" t="str">
        <f t="shared" si="2"/>
        <v>N.v.t.</v>
      </c>
      <c r="P31" s="28" t="s">
        <v>88</v>
      </c>
      <c r="Q31" s="28" t="s">
        <v>36</v>
      </c>
    </row>
    <row r="32" spans="1:17" x14ac:dyDescent="0.25">
      <c r="A32" s="31" t="s">
        <v>91</v>
      </c>
      <c r="B32" s="16">
        <f t="shared" si="0"/>
        <v>0.41666666666666663</v>
      </c>
      <c r="C32" s="2" t="s">
        <v>40</v>
      </c>
      <c r="D32" s="2" t="s">
        <v>17</v>
      </c>
      <c r="E32" s="2" t="s">
        <v>25</v>
      </c>
      <c r="F32" s="2" t="s">
        <v>20</v>
      </c>
      <c r="G32" s="2" t="s">
        <v>20</v>
      </c>
      <c r="H32" s="2" t="s">
        <v>20</v>
      </c>
      <c r="I32" s="2" t="s">
        <v>86</v>
      </c>
      <c r="J32" s="17" t="str">
        <f t="shared" si="1"/>
        <v>N.v.t.</v>
      </c>
      <c r="K32" s="2" t="s">
        <v>32</v>
      </c>
      <c r="L32" s="45" t="str">
        <f t="shared" si="3"/>
        <v>N.v.t.</v>
      </c>
      <c r="M32" s="5">
        <v>0.8</v>
      </c>
      <c r="N32" s="4" t="str">
        <f t="shared" si="4"/>
        <v>N.v.t.</v>
      </c>
      <c r="O32" t="str">
        <f t="shared" si="2"/>
        <v>N.v.t.</v>
      </c>
      <c r="P32" s="13" t="s">
        <v>88</v>
      </c>
      <c r="Q32" s="13" t="s">
        <v>36</v>
      </c>
    </row>
    <row r="33" spans="1:17" x14ac:dyDescent="0.25">
      <c r="A33" s="35" t="s">
        <v>92</v>
      </c>
      <c r="B33" s="16">
        <f t="shared" si="0"/>
        <v>0.41666666666666663</v>
      </c>
      <c r="C33" s="33" t="s">
        <v>40</v>
      </c>
      <c r="D33" s="33" t="s">
        <v>17</v>
      </c>
      <c r="E33" s="33" t="s">
        <v>25</v>
      </c>
      <c r="F33" s="33" t="s">
        <v>20</v>
      </c>
      <c r="G33" s="33" t="s">
        <v>20</v>
      </c>
      <c r="H33" s="33" t="s">
        <v>20</v>
      </c>
      <c r="I33" s="33" t="s">
        <v>86</v>
      </c>
      <c r="J33" s="36" t="str">
        <f t="shared" si="1"/>
        <v>N.v.t.</v>
      </c>
      <c r="K33" s="33" t="s">
        <v>32</v>
      </c>
      <c r="L33" s="46" t="str">
        <f t="shared" si="3"/>
        <v>N.v.t.</v>
      </c>
      <c r="M33" s="19">
        <v>0.8</v>
      </c>
      <c r="N33" s="21" t="str">
        <f t="shared" si="4"/>
        <v>N.v.t.</v>
      </c>
      <c r="O33" t="str">
        <f t="shared" si="2"/>
        <v>N.v.t.</v>
      </c>
      <c r="P33" s="28" t="s">
        <v>36</v>
      </c>
      <c r="Q33" s="28" t="s">
        <v>88</v>
      </c>
    </row>
    <row r="34" spans="1:17" x14ac:dyDescent="0.25">
      <c r="A34" s="31" t="s">
        <v>93</v>
      </c>
      <c r="B34" s="16">
        <f t="shared" si="0"/>
        <v>0.41666666666666663</v>
      </c>
      <c r="C34" s="2" t="s">
        <v>40</v>
      </c>
      <c r="D34" s="2" t="s">
        <v>17</v>
      </c>
      <c r="E34" s="2" t="s">
        <v>25</v>
      </c>
      <c r="F34" s="2" t="s">
        <v>20</v>
      </c>
      <c r="G34" s="2" t="s">
        <v>20</v>
      </c>
      <c r="H34" s="2" t="s">
        <v>20</v>
      </c>
      <c r="I34" s="2" t="s">
        <v>86</v>
      </c>
      <c r="J34" s="17" t="str">
        <f t="shared" si="1"/>
        <v>N.v.t.</v>
      </c>
      <c r="K34" s="2" t="s">
        <v>32</v>
      </c>
      <c r="L34" s="45" t="str">
        <f t="shared" si="3"/>
        <v>N.v.t.</v>
      </c>
      <c r="M34" s="5">
        <v>0.8</v>
      </c>
      <c r="N34" s="4" t="str">
        <f t="shared" si="4"/>
        <v>N.v.t.</v>
      </c>
      <c r="O34" t="str">
        <f t="shared" si="2"/>
        <v>N.v.t.</v>
      </c>
      <c r="P34" s="13" t="s">
        <v>36</v>
      </c>
      <c r="Q34" s="13" t="s">
        <v>88</v>
      </c>
    </row>
    <row r="35" spans="1:17" x14ac:dyDescent="0.25">
      <c r="A35" s="35" t="s">
        <v>94</v>
      </c>
      <c r="B35" s="16">
        <f t="shared" si="0"/>
        <v>0.41666666666666663</v>
      </c>
      <c r="C35" s="33" t="s">
        <v>40</v>
      </c>
      <c r="D35" s="33" t="s">
        <v>17</v>
      </c>
      <c r="E35" s="33" t="s">
        <v>25</v>
      </c>
      <c r="F35" s="33" t="s">
        <v>20</v>
      </c>
      <c r="G35" s="33" t="s">
        <v>20</v>
      </c>
      <c r="H35" s="33" t="s">
        <v>20</v>
      </c>
      <c r="I35" s="33" t="s">
        <v>86</v>
      </c>
      <c r="J35" s="36" t="str">
        <f t="shared" si="1"/>
        <v>N.v.t.</v>
      </c>
      <c r="K35" s="33"/>
      <c r="L35" s="46" t="str">
        <f t="shared" si="3"/>
        <v>N.v.t.</v>
      </c>
      <c r="M35" s="19">
        <v>0.8</v>
      </c>
      <c r="N35" s="21" t="str">
        <f t="shared" si="4"/>
        <v>N.v.t.</v>
      </c>
      <c r="O35" t="str">
        <f t="shared" si="2"/>
        <v>N.v.t.</v>
      </c>
      <c r="P35" s="29"/>
      <c r="Q35" s="29"/>
    </row>
    <row r="36" spans="1:17" x14ac:dyDescent="0.25">
      <c r="A36" s="32" t="s">
        <v>95</v>
      </c>
      <c r="B36" s="16">
        <f t="shared" si="0"/>
        <v>0.41666666666666663</v>
      </c>
      <c r="C36" s="3" t="s">
        <v>40</v>
      </c>
      <c r="D36" s="3" t="s">
        <v>17</v>
      </c>
      <c r="E36" s="3" t="s">
        <v>25</v>
      </c>
      <c r="F36" s="3" t="s">
        <v>20</v>
      </c>
      <c r="G36" s="2" t="s">
        <v>20</v>
      </c>
      <c r="H36" s="30" t="s">
        <v>20</v>
      </c>
      <c r="I36" s="15"/>
      <c r="J36" s="17" t="str">
        <f t="shared" si="1"/>
        <v>N.v.t.</v>
      </c>
      <c r="K36" s="15"/>
      <c r="L36" s="45" t="str">
        <f t="shared" si="3"/>
        <v>N.v.t.</v>
      </c>
      <c r="M36" s="38">
        <v>0.75</v>
      </c>
      <c r="N36" s="4" t="str">
        <f t="shared" si="4"/>
        <v>N.v.t.</v>
      </c>
      <c r="O36" t="str">
        <f t="shared" si="2"/>
        <v>N.v.t.</v>
      </c>
      <c r="P36" s="14"/>
      <c r="Q36" s="14"/>
    </row>
    <row r="37" spans="1:17" x14ac:dyDescent="0.25">
      <c r="A37" s="34" t="s">
        <v>96</v>
      </c>
      <c r="B37" s="16">
        <f t="shared" si="0"/>
        <v>0.41666666666666663</v>
      </c>
      <c r="C37" s="34" t="s">
        <v>40</v>
      </c>
      <c r="D37" s="34" t="s">
        <v>17</v>
      </c>
      <c r="E37" s="34" t="s">
        <v>18</v>
      </c>
      <c r="F37" s="34" t="s">
        <v>19</v>
      </c>
      <c r="G37" s="33" t="s">
        <v>20</v>
      </c>
      <c r="H37" s="33" t="s">
        <v>20</v>
      </c>
      <c r="I37" s="29"/>
      <c r="J37" s="36" t="str">
        <f t="shared" si="1"/>
        <v>N.v.t.</v>
      </c>
      <c r="K37" s="29"/>
      <c r="L37" s="46" t="str">
        <f t="shared" si="3"/>
        <v>N.v.t.</v>
      </c>
      <c r="M37" s="37">
        <v>0.75</v>
      </c>
      <c r="N37" s="21" t="str">
        <f t="shared" si="4"/>
        <v>N.v.t.</v>
      </c>
      <c r="O37" t="str">
        <f t="shared" si="2"/>
        <v>N.v.t.</v>
      </c>
      <c r="P37" s="29"/>
      <c r="Q37" s="29"/>
    </row>
    <row r="38" spans="1:17" x14ac:dyDescent="0.25">
      <c r="A38" s="32" t="s">
        <v>97</v>
      </c>
      <c r="B38" s="16">
        <f t="shared" si="0"/>
        <v>0.58333333333333326</v>
      </c>
      <c r="C38" s="3" t="s">
        <v>40</v>
      </c>
      <c r="D38" s="3" t="s">
        <v>17</v>
      </c>
      <c r="E38" s="3" t="s">
        <v>18</v>
      </c>
      <c r="F38" s="3" t="s">
        <v>20</v>
      </c>
      <c r="G38" s="2" t="s">
        <v>20</v>
      </c>
      <c r="H38" s="2" t="s">
        <v>20</v>
      </c>
      <c r="I38" s="15"/>
      <c r="J38" s="17" t="str">
        <f t="shared" si="1"/>
        <v/>
      </c>
      <c r="K38" s="15"/>
      <c r="L38" s="45" t="str">
        <f t="shared" si="3"/>
        <v/>
      </c>
      <c r="M38" s="38">
        <v>0.75</v>
      </c>
      <c r="N38" s="4" t="str">
        <f t="shared" si="4"/>
        <v/>
      </c>
      <c r="O38" t="str">
        <f t="shared" si="2"/>
        <v/>
      </c>
      <c r="P38" s="14"/>
      <c r="Q38" s="14"/>
    </row>
    <row r="39" spans="1:17" x14ac:dyDescent="0.25">
      <c r="A39" s="33"/>
      <c r="B39" s="47"/>
      <c r="C39" s="33"/>
      <c r="D39" s="33"/>
      <c r="E39" s="33"/>
      <c r="F39" s="42"/>
      <c r="G39" s="29"/>
      <c r="H39" s="33"/>
      <c r="I39" s="29"/>
      <c r="J39" s="36"/>
      <c r="K39" s="29"/>
      <c r="L39" s="48"/>
      <c r="M39" s="19"/>
      <c r="N39" s="49"/>
      <c r="O39" s="29"/>
      <c r="P39" s="29"/>
      <c r="Q39" s="29"/>
    </row>
    <row r="40" spans="1:17" x14ac:dyDescent="0.25">
      <c r="A40" s="33"/>
      <c r="B40" s="47"/>
      <c r="C40" s="33"/>
      <c r="D40" s="33"/>
      <c r="E40" s="33"/>
      <c r="F40" s="33"/>
      <c r="G40" s="29"/>
      <c r="H40" s="33"/>
      <c r="I40" s="29"/>
      <c r="J40" s="36"/>
      <c r="K40" s="29"/>
      <c r="L40" s="48"/>
      <c r="M40" s="19"/>
      <c r="N40" s="19"/>
      <c r="O40" s="29"/>
      <c r="P40" s="29"/>
      <c r="Q40" s="29"/>
    </row>
    <row r="41" spans="1:17" x14ac:dyDescent="0.25">
      <c r="J41" s="36"/>
    </row>
    <row r="42" spans="1:17" s="26" customFormat="1" x14ac:dyDescent="0.25">
      <c r="A42"/>
      <c r="B42"/>
      <c r="C42"/>
      <c r="D42"/>
      <c r="E42"/>
      <c r="F42"/>
      <c r="G42"/>
      <c r="H42"/>
      <c r="I42"/>
      <c r="J42"/>
      <c r="K42"/>
      <c r="L42" s="44"/>
      <c r="M42"/>
      <c r="N42" s="50"/>
      <c r="O42"/>
      <c r="P42"/>
      <c r="Q42"/>
    </row>
  </sheetData>
  <conditionalFormatting sqref="J1:J1048576 N1 L1:L1048576 N2:O1048576">
    <cfRule type="containsText" dxfId="31" priority="7" operator="containsText" text="N.v.t.">
      <formula>NOT(ISERROR(SEARCH("N.v.t.",J1)))</formula>
    </cfRule>
  </conditionalFormatting>
  <conditionalFormatting sqref="C2:C1048576">
    <cfRule type="containsText" dxfId="30" priority="45" operator="containsText" text="constant">
      <formula>NOT(ISERROR(SEARCH("constant",C2)))</formula>
    </cfRule>
    <cfRule type="containsText" dxfId="29" priority="47" operator="containsText" text="onzeker">
      <formula>NOT(ISERROR(SEARCH("onzeker",C2)))</formula>
    </cfRule>
  </conditionalFormatting>
  <conditionalFormatting sqref="D2:D1048576">
    <cfRule type="containsText" dxfId="28" priority="43" operator="containsText" text="onzeker">
      <formula>NOT(ISERROR(SEARCH("onzeker",D2)))</formula>
    </cfRule>
    <cfRule type="containsText" dxfId="27" priority="44" operator="containsText" text="bekend">
      <formula>NOT(ISERROR(SEARCH("bekend",D2)))</formula>
    </cfRule>
  </conditionalFormatting>
  <conditionalFormatting sqref="G2:G1048576">
    <cfRule type="containsText" dxfId="26" priority="28" operator="containsText" text="gemiddeld">
      <formula>NOT(ISERROR(SEARCH("gemiddeld",G2)))</formula>
    </cfRule>
    <cfRule type="containsText" dxfId="25" priority="32" operator="containsText" text="hoog">
      <formula>NOT(ISERROR(SEARCH("hoog",G2)))</formula>
    </cfRule>
    <cfRule type="containsText" dxfId="24" priority="34" operator="containsText" text="laag">
      <formula>NOT(ISERROR(SEARCH("laag",G2)))</formula>
    </cfRule>
  </conditionalFormatting>
  <conditionalFormatting sqref="H2:H1048576">
    <cfRule type="containsText" dxfId="23" priority="29" operator="containsText" text="laag">
      <formula>NOT(ISERROR(SEARCH("laag",H2)))</formula>
    </cfRule>
    <cfRule type="containsText" dxfId="22" priority="30" operator="containsText" text="gemiddeld">
      <formula>NOT(ISERROR(SEARCH("gemiddeld",H2)))</formula>
    </cfRule>
    <cfRule type="containsText" dxfId="21" priority="31" operator="containsText" text="hoog">
      <formula>NOT(ISERROR(SEARCH("hoog",H2)))</formula>
    </cfRule>
  </conditionalFormatting>
  <conditionalFormatting sqref="B2:B1048576">
    <cfRule type="cellIs" dxfId="20" priority="16" operator="lessThan">
      <formula>0.55</formula>
    </cfRule>
    <cfRule type="dataBar" priority="17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{830C29BA-5975-4081-BE69-14357DA6DF6C}</x14:id>
        </ext>
      </extLst>
    </cfRule>
  </conditionalFormatting>
  <conditionalFormatting sqref="J1:J1048576">
    <cfRule type="containsText" dxfId="19" priority="4" operator="containsText" text="lang en/of onbetrouwbaar">
      <formula>NOT(ISERROR(SEARCH("lang en/of onbetrouwbaar",J1)))</formula>
    </cfRule>
    <cfRule type="containsText" dxfId="18" priority="6" operator="containsText" text="kort en betrouwbaar">
      <formula>NOT(ISERROR(SEARCH("kort en betrouwbaar",J1)))</formula>
    </cfRule>
  </conditionalFormatting>
  <conditionalFormatting sqref="F1:F1048576">
    <cfRule type="containsText" dxfId="17" priority="27" operator="containsText" text="gemiddeld">
      <formula>NOT(ISERROR(SEARCH("gemiddeld",F1)))</formula>
    </cfRule>
    <cfRule type="containsText" dxfId="16" priority="35" operator="containsText" text="laag">
      <formula>NOT(ISERROR(SEARCH("laag",F1)))</formula>
    </cfRule>
    <cfRule type="containsText" dxfId="15" priority="36" operator="containsText" text="hoog">
      <formula>NOT(ISERROR(SEARCH("hoog",F1)))</formula>
    </cfRule>
  </conditionalFormatting>
  <conditionalFormatting sqref="E2:E1048576">
    <cfRule type="containsText" dxfId="14" priority="37" operator="containsText" text="onvoorspelbaar">
      <formula>NOT(ISERROR(SEARCH("onvoorspelbaar",E2)))</formula>
    </cfRule>
    <cfRule type="notContainsText" dxfId="13" priority="38" operator="notContains" text="on">
      <formula>ISERROR(SEARCH("on",E2))</formula>
    </cfRule>
  </conditionalFormatting>
  <conditionalFormatting sqref="O2:O1048576">
    <cfRule type="containsText" dxfId="12" priority="3" operator="containsText" text="Nee">
      <formula>NOT(ISERROR(SEARCH("Nee",O2)))</formula>
    </cfRule>
  </conditionalFormatting>
  <conditionalFormatting sqref="O1:O1048576">
    <cfRule type="containsText" dxfId="11" priority="1" operator="containsText" text="onacceptabel">
      <formula>NOT(ISERROR(SEARCH("onacceptabel",O1)))</formula>
    </cfRule>
    <cfRule type="containsText" dxfId="10" priority="2" operator="containsText" text="Lang en/of onbetrouwbaar; acceptabel; voldoende">
      <formula>NOT(ISERROR(SEARCH("Lang en/of onbetrouwbaar; acceptabel; voldoende",O1)))</formula>
    </cfRule>
  </conditionalFormatting>
  <pageMargins left="0.7" right="0.7" top="0.75" bottom="0.75" header="0.3" footer="0.3"/>
  <pageSetup paperSize="9" orientation="portrait" r:id="rId1"/>
  <ignoredErrors>
    <ignoredError sqref="L3 L2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0C29BA-5975-4081-BE69-14357DA6DF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B2:B1048576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Leoni Dols</dc:creator>
  <cp:keywords/>
  <dc:description/>
  <cp:lastModifiedBy>Leoni Dols</cp:lastModifiedBy>
  <cp:revision/>
  <dcterms:created xsi:type="dcterms:W3CDTF">2016-05-30T07:59:11Z</dcterms:created>
  <dcterms:modified xsi:type="dcterms:W3CDTF">2016-07-28T16:22:00Z</dcterms:modified>
  <cp:category/>
  <cp:contentStatus/>
</cp:coreProperties>
</file>