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ans\Documents\01 - School\02 - UT Twente\02 - 2017-2019 (Master MscBA)\05 - Master Thesis\05 - Data\"/>
    </mc:Choice>
  </mc:AlternateContent>
  <xr:revisionPtr revIDLastSave="0" documentId="8_{4617257C-6EC9-4218-9A5C-E8F9796A20AB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Totaal + dummy" sheetId="13" r:id="rId1"/>
    <sheet name="Totaal" sheetId="12" r:id="rId2"/>
    <sheet name="2008" sheetId="10" r:id="rId3"/>
    <sheet name="2009" sheetId="9" r:id="rId4"/>
    <sheet name="2010" sheetId="7" r:id="rId5"/>
    <sheet name="2011" sheetId="8" r:id="rId6"/>
    <sheet name="2012" sheetId="6" r:id="rId7"/>
    <sheet name="2013" sheetId="5" r:id="rId8"/>
    <sheet name="2014" sheetId="4" r:id="rId9"/>
    <sheet name="2015" sheetId="3" r:id="rId10"/>
    <sheet name="2016" sheetId="2" r:id="rId11"/>
    <sheet name="2017" sheetId="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" i="13" l="1"/>
  <c r="X32" i="13"/>
  <c r="X42" i="13"/>
  <c r="X59" i="13"/>
  <c r="X69" i="13"/>
  <c r="X79" i="13"/>
  <c r="X89" i="13"/>
  <c r="X90" i="13"/>
  <c r="X100" i="13"/>
  <c r="X102" i="13"/>
  <c r="X3" i="13"/>
  <c r="X13" i="13"/>
  <c r="X33" i="13"/>
  <c r="X43" i="13"/>
  <c r="X60" i="13"/>
  <c r="X70" i="13"/>
  <c r="X80" i="13"/>
  <c r="X91" i="13"/>
  <c r="X101" i="13"/>
  <c r="X103" i="13"/>
  <c r="X4" i="13"/>
  <c r="X14" i="13"/>
  <c r="X24" i="13"/>
  <c r="X27" i="13"/>
  <c r="X34" i="13"/>
  <c r="X44" i="13"/>
  <c r="X52" i="13"/>
  <c r="X61" i="13"/>
  <c r="X71" i="13"/>
  <c r="X81" i="13"/>
  <c r="X92" i="13"/>
  <c r="X104" i="13"/>
  <c r="X5" i="13"/>
  <c r="X15" i="13"/>
  <c r="X25" i="13"/>
  <c r="X28" i="13"/>
  <c r="X35" i="13"/>
  <c r="X45" i="13"/>
  <c r="X53" i="13"/>
  <c r="X62" i="13"/>
  <c r="X72" i="13"/>
  <c r="X82" i="13"/>
  <c r="X93" i="13"/>
  <c r="X105" i="13"/>
  <c r="X6" i="13"/>
  <c r="X16" i="13"/>
  <c r="X26" i="13"/>
  <c r="X29" i="13"/>
  <c r="X36" i="13"/>
  <c r="X46" i="13"/>
  <c r="X54" i="13"/>
  <c r="X63" i="13"/>
  <c r="X73" i="13"/>
  <c r="X83" i="13"/>
  <c r="X94" i="13"/>
  <c r="X106" i="13"/>
  <c r="X7" i="13"/>
  <c r="X17" i="13"/>
  <c r="X30" i="13"/>
  <c r="X37" i="13"/>
  <c r="X47" i="13"/>
  <c r="X55" i="13"/>
  <c r="X64" i="13"/>
  <c r="X74" i="13"/>
  <c r="X84" i="13"/>
  <c r="X95" i="13"/>
  <c r="X107" i="13"/>
  <c r="X108" i="13"/>
  <c r="X96" i="13"/>
  <c r="X85" i="13"/>
  <c r="X75" i="13"/>
  <c r="X65" i="13"/>
  <c r="X56" i="13"/>
  <c r="X48" i="13"/>
  <c r="X41" i="13"/>
  <c r="X31" i="13"/>
  <c r="X18" i="13"/>
  <c r="X8" i="13"/>
  <c r="X9" i="13"/>
  <c r="X19" i="13"/>
  <c r="X38" i="13"/>
  <c r="X49" i="13"/>
  <c r="X57" i="13"/>
  <c r="X66" i="13"/>
  <c r="X76" i="13"/>
  <c r="X86" i="13"/>
  <c r="X97" i="13"/>
  <c r="X109" i="13"/>
  <c r="X10" i="13"/>
  <c r="X20" i="13"/>
  <c r="X22" i="13"/>
  <c r="X39" i="13"/>
  <c r="X50" i="13"/>
  <c r="X58" i="13"/>
  <c r="X67" i="13"/>
  <c r="X77" i="13"/>
  <c r="X87" i="13"/>
  <c r="X98" i="13"/>
  <c r="X110" i="13"/>
  <c r="X11" i="13"/>
  <c r="X21" i="13"/>
  <c r="X23" i="13"/>
  <c r="X40" i="13"/>
  <c r="X51" i="13"/>
  <c r="X68" i="13"/>
  <c r="X78" i="13"/>
  <c r="X88" i="13"/>
  <c r="X99" i="13"/>
  <c r="X111" i="13"/>
  <c r="X2" i="13"/>
  <c r="V24" i="1" l="1"/>
  <c r="K24" i="1"/>
  <c r="V23" i="1"/>
  <c r="K23" i="1"/>
  <c r="V22" i="1"/>
  <c r="K22" i="1"/>
  <c r="V21" i="1"/>
  <c r="K21" i="1"/>
  <c r="V20" i="1"/>
  <c r="K20" i="1"/>
  <c r="V19" i="1"/>
  <c r="K19" i="1"/>
  <c r="V18" i="1"/>
  <c r="K18" i="1"/>
  <c r="V17" i="1"/>
  <c r="K17" i="1"/>
  <c r="V16" i="1"/>
  <c r="K16" i="1"/>
  <c r="V15" i="1"/>
  <c r="K15" i="1"/>
  <c r="V14" i="1"/>
  <c r="K14" i="1"/>
  <c r="V13" i="1"/>
  <c r="K13" i="1"/>
  <c r="V12" i="1"/>
  <c r="K12" i="1"/>
  <c r="V11" i="1"/>
  <c r="K11" i="1"/>
  <c r="V10" i="1"/>
  <c r="K10" i="1"/>
  <c r="V9" i="1"/>
  <c r="K9" i="1"/>
  <c r="V8" i="1"/>
  <c r="K8" i="1"/>
  <c r="V7" i="1"/>
  <c r="K7" i="1"/>
  <c r="V6" i="1"/>
  <c r="K6" i="1"/>
  <c r="V5" i="1"/>
  <c r="K5" i="1"/>
  <c r="V4" i="1"/>
  <c r="K4" i="1"/>
  <c r="V3" i="1"/>
  <c r="K3" i="1"/>
  <c r="V2" i="1"/>
  <c r="K2" i="1"/>
  <c r="V25" i="2"/>
  <c r="K25" i="2"/>
  <c r="V24" i="2"/>
  <c r="K24" i="2"/>
  <c r="V23" i="2"/>
  <c r="K23" i="2"/>
  <c r="V22" i="2"/>
  <c r="K22" i="2"/>
  <c r="V21" i="2"/>
  <c r="K21" i="2"/>
  <c r="V20" i="2"/>
  <c r="K20" i="2"/>
  <c r="V19" i="2"/>
  <c r="K19" i="2"/>
  <c r="V18" i="2"/>
  <c r="K18" i="2"/>
  <c r="V17" i="2"/>
  <c r="K17" i="2"/>
  <c r="V16" i="2"/>
  <c r="K16" i="2"/>
  <c r="V15" i="2"/>
  <c r="K15" i="2"/>
  <c r="V14" i="2"/>
  <c r="K14" i="2"/>
  <c r="V13" i="2"/>
  <c r="K13" i="2"/>
  <c r="V12" i="2"/>
  <c r="K12" i="2"/>
  <c r="V11" i="2"/>
  <c r="K11" i="2"/>
  <c r="V10" i="2"/>
  <c r="K10" i="2"/>
  <c r="V9" i="2"/>
  <c r="K9" i="2"/>
  <c r="V8" i="2"/>
  <c r="K8" i="2"/>
  <c r="V7" i="2"/>
  <c r="K7" i="2"/>
  <c r="V6" i="2"/>
  <c r="K6" i="2"/>
  <c r="V5" i="2"/>
  <c r="K5" i="2"/>
  <c r="V4" i="2"/>
  <c r="K4" i="2"/>
  <c r="V3" i="2"/>
  <c r="K3" i="2"/>
  <c r="V2" i="2"/>
  <c r="K2" i="2"/>
  <c r="V22" i="3"/>
  <c r="K22" i="3"/>
  <c r="V21" i="3"/>
  <c r="K21" i="3"/>
  <c r="V20" i="3"/>
  <c r="K20" i="3"/>
  <c r="V19" i="3"/>
  <c r="K19" i="3"/>
  <c r="V18" i="3"/>
  <c r="K18" i="3"/>
  <c r="V17" i="3"/>
  <c r="K17" i="3"/>
  <c r="V16" i="3"/>
  <c r="K16" i="3"/>
  <c r="V15" i="3"/>
  <c r="K15" i="3"/>
  <c r="V14" i="3"/>
  <c r="K14" i="3"/>
  <c r="V13" i="3"/>
  <c r="K13" i="3"/>
  <c r="V12" i="3"/>
  <c r="K12" i="3"/>
  <c r="V11" i="3"/>
  <c r="K11" i="3"/>
  <c r="V10" i="3"/>
  <c r="K10" i="3"/>
  <c r="V9" i="3"/>
  <c r="K9" i="3"/>
  <c r="V8" i="3"/>
  <c r="K8" i="3"/>
  <c r="V7" i="3"/>
  <c r="K7" i="3"/>
  <c r="V6" i="3"/>
  <c r="K6" i="3"/>
  <c r="V5" i="3"/>
  <c r="K5" i="3"/>
  <c r="V4" i="3"/>
  <c r="K4" i="3"/>
  <c r="V3" i="3"/>
  <c r="K3" i="3"/>
  <c r="V2" i="3"/>
  <c r="K2" i="3"/>
  <c r="V24" i="4"/>
  <c r="K24" i="4"/>
  <c r="V23" i="4"/>
  <c r="K23" i="4"/>
  <c r="V22" i="4"/>
  <c r="K22" i="4"/>
  <c r="V21" i="4"/>
  <c r="K21" i="4"/>
  <c r="V20" i="4"/>
  <c r="K20" i="4"/>
  <c r="V19" i="4"/>
  <c r="K19" i="4"/>
  <c r="V18" i="4"/>
  <c r="K18" i="4"/>
  <c r="V17" i="4"/>
  <c r="K17" i="4"/>
  <c r="V16" i="4"/>
  <c r="K16" i="4"/>
  <c r="V15" i="4"/>
  <c r="K15" i="4"/>
  <c r="V14" i="4"/>
  <c r="K14" i="4"/>
  <c r="V13" i="4"/>
  <c r="K13" i="4"/>
  <c r="V12" i="4"/>
  <c r="K12" i="4"/>
  <c r="V11" i="4"/>
  <c r="K11" i="4"/>
  <c r="V10" i="4"/>
  <c r="K10" i="4"/>
  <c r="V9" i="4"/>
  <c r="K9" i="4"/>
  <c r="V8" i="4"/>
  <c r="K8" i="4"/>
  <c r="V7" i="4"/>
  <c r="K7" i="4"/>
  <c r="V6" i="4"/>
  <c r="K6" i="4"/>
  <c r="V5" i="4"/>
  <c r="K5" i="4"/>
  <c r="V4" i="4"/>
  <c r="K4" i="4"/>
  <c r="V3" i="4"/>
  <c r="K3" i="4"/>
  <c r="V2" i="4"/>
  <c r="K2" i="4"/>
  <c r="V24" i="5"/>
  <c r="K24" i="5"/>
  <c r="V23" i="5"/>
  <c r="K23" i="5"/>
  <c r="V22" i="5"/>
  <c r="K22" i="5"/>
  <c r="V21" i="5"/>
  <c r="K21" i="5"/>
  <c r="V20" i="5"/>
  <c r="K20" i="5"/>
  <c r="V19" i="5"/>
  <c r="K19" i="5"/>
  <c r="V18" i="5"/>
  <c r="K18" i="5"/>
  <c r="V17" i="5"/>
  <c r="K17" i="5"/>
  <c r="V16" i="5"/>
  <c r="K16" i="5"/>
  <c r="V15" i="5"/>
  <c r="K15" i="5"/>
  <c r="V14" i="5"/>
  <c r="K14" i="5"/>
  <c r="V13" i="5"/>
  <c r="K13" i="5"/>
  <c r="V12" i="5"/>
  <c r="K12" i="5"/>
  <c r="V11" i="5"/>
  <c r="K11" i="5"/>
  <c r="V10" i="5"/>
  <c r="K10" i="5"/>
  <c r="V9" i="5"/>
  <c r="K9" i="5"/>
  <c r="V8" i="5"/>
  <c r="K8" i="5"/>
  <c r="V7" i="5"/>
  <c r="K7" i="5"/>
  <c r="V6" i="5"/>
  <c r="K6" i="5"/>
  <c r="V5" i="5"/>
  <c r="K5" i="5"/>
  <c r="V4" i="5"/>
  <c r="K4" i="5"/>
  <c r="V3" i="5"/>
  <c r="K3" i="5"/>
  <c r="V2" i="5"/>
  <c r="K2" i="5"/>
  <c r="V26" i="6"/>
  <c r="K26" i="6"/>
  <c r="V25" i="6"/>
  <c r="K25" i="6"/>
  <c r="V24" i="6"/>
  <c r="K24" i="6"/>
  <c r="V23" i="6"/>
  <c r="K23" i="6"/>
  <c r="V22" i="6"/>
  <c r="K22" i="6"/>
  <c r="V21" i="6"/>
  <c r="K21" i="6"/>
  <c r="V20" i="6"/>
  <c r="K20" i="6"/>
  <c r="V19" i="6"/>
  <c r="K19" i="6"/>
  <c r="V18" i="6"/>
  <c r="K18" i="6"/>
  <c r="V17" i="6"/>
  <c r="K17" i="6"/>
  <c r="V16" i="6"/>
  <c r="K16" i="6"/>
  <c r="V15" i="6"/>
  <c r="K15" i="6"/>
  <c r="V14" i="6"/>
  <c r="K14" i="6"/>
  <c r="V13" i="6"/>
  <c r="K13" i="6"/>
  <c r="V12" i="6"/>
  <c r="K12" i="6"/>
  <c r="V11" i="6"/>
  <c r="K11" i="6"/>
  <c r="V10" i="6"/>
  <c r="K10" i="6"/>
  <c r="V9" i="6"/>
  <c r="K9" i="6"/>
  <c r="V8" i="6"/>
  <c r="K8" i="6"/>
  <c r="V7" i="6"/>
  <c r="K7" i="6"/>
  <c r="V6" i="6"/>
  <c r="K6" i="6"/>
  <c r="V5" i="6"/>
  <c r="K5" i="6"/>
  <c r="V4" i="6"/>
  <c r="K4" i="6"/>
  <c r="V3" i="6"/>
  <c r="K3" i="6"/>
  <c r="V2" i="6"/>
  <c r="K2" i="6"/>
  <c r="V29" i="8"/>
  <c r="K29" i="8"/>
  <c r="V28" i="8"/>
  <c r="K28" i="8"/>
  <c r="V27" i="8"/>
  <c r="K27" i="8"/>
  <c r="V26" i="8"/>
  <c r="K26" i="8"/>
  <c r="V25" i="8"/>
  <c r="K25" i="8"/>
  <c r="V24" i="8"/>
  <c r="K24" i="8"/>
  <c r="V23" i="8"/>
  <c r="K23" i="8"/>
  <c r="V22" i="8"/>
  <c r="K22" i="8"/>
  <c r="V21" i="8"/>
  <c r="K21" i="8"/>
  <c r="V20" i="8"/>
  <c r="K20" i="8"/>
  <c r="V19" i="8"/>
  <c r="K19" i="8"/>
  <c r="V18" i="8"/>
  <c r="K18" i="8"/>
  <c r="V17" i="8"/>
  <c r="K17" i="8"/>
  <c r="V16" i="8"/>
  <c r="K16" i="8"/>
  <c r="V15" i="8"/>
  <c r="K15" i="8"/>
  <c r="V14" i="8"/>
  <c r="K14" i="8"/>
  <c r="V13" i="8"/>
  <c r="K13" i="8"/>
  <c r="V12" i="8"/>
  <c r="K12" i="8"/>
  <c r="V11" i="8"/>
  <c r="K11" i="8"/>
  <c r="V10" i="8"/>
  <c r="K10" i="8"/>
  <c r="V9" i="8"/>
  <c r="K9" i="8"/>
  <c r="V8" i="8"/>
  <c r="K8" i="8"/>
  <c r="V7" i="8"/>
  <c r="K7" i="8"/>
  <c r="V6" i="8"/>
  <c r="K6" i="8"/>
  <c r="V5" i="8"/>
  <c r="K5" i="8"/>
  <c r="V4" i="8"/>
  <c r="K4" i="8"/>
  <c r="V3" i="8"/>
  <c r="K3" i="8"/>
  <c r="V2" i="8"/>
  <c r="K2" i="8"/>
  <c r="V28" i="7"/>
  <c r="K28" i="7"/>
  <c r="V27" i="7"/>
  <c r="K27" i="7"/>
  <c r="V26" i="7"/>
  <c r="K26" i="7"/>
  <c r="V25" i="7"/>
  <c r="K25" i="7"/>
  <c r="V24" i="7"/>
  <c r="K24" i="7"/>
  <c r="V23" i="7"/>
  <c r="K23" i="7"/>
  <c r="V22" i="7"/>
  <c r="K22" i="7"/>
  <c r="V21" i="7"/>
  <c r="K21" i="7"/>
  <c r="V20" i="7"/>
  <c r="K20" i="7"/>
  <c r="V19" i="7"/>
  <c r="K19" i="7"/>
  <c r="V18" i="7"/>
  <c r="K18" i="7"/>
  <c r="V17" i="7"/>
  <c r="K17" i="7"/>
  <c r="V16" i="7"/>
  <c r="K16" i="7"/>
  <c r="V15" i="7"/>
  <c r="K15" i="7"/>
  <c r="V14" i="7"/>
  <c r="K14" i="7"/>
  <c r="V13" i="7"/>
  <c r="K13" i="7"/>
  <c r="V12" i="7"/>
  <c r="K12" i="7"/>
  <c r="V11" i="7"/>
  <c r="K11" i="7"/>
  <c r="V10" i="7"/>
  <c r="K10" i="7"/>
  <c r="V9" i="7"/>
  <c r="K9" i="7"/>
  <c r="V8" i="7"/>
  <c r="K8" i="7"/>
  <c r="V7" i="7"/>
  <c r="K7" i="7"/>
  <c r="V6" i="7"/>
  <c r="K6" i="7"/>
  <c r="V5" i="7"/>
  <c r="K5" i="7"/>
  <c r="V4" i="7"/>
  <c r="K4" i="7"/>
  <c r="V3" i="7"/>
  <c r="K3" i="7"/>
  <c r="V2" i="7"/>
  <c r="K2" i="7"/>
  <c r="V26" i="9"/>
  <c r="K26" i="9"/>
  <c r="V25" i="9"/>
  <c r="K25" i="9"/>
  <c r="V24" i="9"/>
  <c r="K24" i="9"/>
  <c r="V23" i="9"/>
  <c r="K23" i="9"/>
  <c r="V22" i="9"/>
  <c r="K22" i="9"/>
  <c r="V21" i="9"/>
  <c r="K21" i="9"/>
  <c r="V20" i="9"/>
  <c r="K20" i="9"/>
  <c r="V19" i="9"/>
  <c r="K19" i="9"/>
  <c r="V18" i="9"/>
  <c r="K18" i="9"/>
  <c r="V17" i="9"/>
  <c r="K17" i="9"/>
  <c r="V16" i="9"/>
  <c r="K16" i="9"/>
  <c r="V15" i="9"/>
  <c r="K15" i="9"/>
  <c r="V14" i="9"/>
  <c r="K14" i="9"/>
  <c r="V13" i="9"/>
  <c r="K13" i="9"/>
  <c r="V12" i="9"/>
  <c r="K12" i="9"/>
  <c r="V11" i="9"/>
  <c r="K11" i="9"/>
  <c r="V10" i="9"/>
  <c r="K10" i="9"/>
  <c r="V9" i="9"/>
  <c r="K9" i="9"/>
  <c r="V8" i="9"/>
  <c r="K8" i="9"/>
  <c r="V7" i="9"/>
  <c r="K7" i="9"/>
  <c r="V6" i="9"/>
  <c r="K6" i="9"/>
  <c r="V5" i="9"/>
  <c r="K5" i="9"/>
  <c r="V4" i="9"/>
  <c r="K4" i="9"/>
  <c r="V3" i="9"/>
  <c r="K3" i="9"/>
  <c r="V2" i="9"/>
  <c r="K2" i="9"/>
  <c r="V23" i="10"/>
  <c r="K23" i="10"/>
  <c r="V22" i="10"/>
  <c r="K22" i="10"/>
  <c r="V21" i="10"/>
  <c r="K21" i="10"/>
  <c r="V20" i="10"/>
  <c r="K20" i="10"/>
  <c r="V19" i="10"/>
  <c r="K19" i="10"/>
  <c r="V18" i="10"/>
  <c r="K18" i="10"/>
  <c r="V17" i="10"/>
  <c r="K17" i="10"/>
  <c r="V16" i="10"/>
  <c r="K16" i="10"/>
  <c r="V15" i="10"/>
  <c r="K15" i="10"/>
  <c r="V14" i="10"/>
  <c r="K14" i="10"/>
  <c r="V13" i="10"/>
  <c r="K13" i="10"/>
  <c r="V12" i="10"/>
  <c r="K12" i="10"/>
  <c r="V11" i="10"/>
  <c r="K11" i="10"/>
  <c r="V10" i="10"/>
  <c r="K10" i="10"/>
  <c r="V9" i="10"/>
  <c r="K9" i="10"/>
  <c r="V8" i="10"/>
  <c r="K8" i="10"/>
  <c r="V7" i="10"/>
  <c r="K7" i="10"/>
  <c r="V6" i="10"/>
  <c r="K6" i="10"/>
  <c r="V5" i="10"/>
  <c r="K5" i="10"/>
  <c r="V4" i="10"/>
  <c r="K4" i="10"/>
  <c r="V3" i="10"/>
  <c r="K3" i="10"/>
  <c r="V2" i="10"/>
  <c r="K2" i="10"/>
</calcChain>
</file>

<file path=xl/sharedStrings.xml><?xml version="1.0" encoding="utf-8"?>
<sst xmlns="http://schemas.openxmlformats.org/spreadsheetml/2006/main" count="4418" uniqueCount="369">
  <si>
    <t>Lewis
                    Hamilton
                    HAM</t>
  </si>
  <si>
    <t>GBR</t>
  </si>
  <si>
    <t>Mercedes</t>
  </si>
  <si>
    <t>363</t>
  </si>
  <si>
    <t>Sebastian
                    Vettel
                    VET</t>
  </si>
  <si>
    <t>GER</t>
  </si>
  <si>
    <t>Ferrari</t>
  </si>
  <si>
    <t>317</t>
  </si>
  <si>
    <t>Valtteri 
                    Bottas
                    BOT</t>
  </si>
  <si>
    <t>FIN</t>
  </si>
  <si>
    <t>305</t>
  </si>
  <si>
    <t>Kimi
                    Räikkönen
                    RAI</t>
  </si>
  <si>
    <t>205</t>
  </si>
  <si>
    <t>Daniel
                    Ricciardo
                    RIC</t>
  </si>
  <si>
    <t>AUS</t>
  </si>
  <si>
    <t>Red Bull Racing TAG Heuer</t>
  </si>
  <si>
    <t>200</t>
  </si>
  <si>
    <t>Max
                    Verstappen
                    VER</t>
  </si>
  <si>
    <t>NED</t>
  </si>
  <si>
    <t>168</t>
  </si>
  <si>
    <t>Sergio
                    Perez
                    PER</t>
  </si>
  <si>
    <t>MEX</t>
  </si>
  <si>
    <t>Force India Mercedes</t>
  </si>
  <si>
    <t>100</t>
  </si>
  <si>
    <t>Esteban
                    Ocon
                    OCO</t>
  </si>
  <si>
    <t>FRA</t>
  </si>
  <si>
    <t>87</t>
  </si>
  <si>
    <t>Carlos
                    Sainz
                    SAI</t>
  </si>
  <si>
    <t>ESP</t>
  </si>
  <si>
    <t>Renault</t>
  </si>
  <si>
    <t>54</t>
  </si>
  <si>
    <t>Nico
                    Hulkenberg
                    HUL</t>
  </si>
  <si>
    <t>43</t>
  </si>
  <si>
    <t>Felipe
                    Massa
                    MAS</t>
  </si>
  <si>
    <t>BRA</t>
  </si>
  <si>
    <t>Williams Mercedes</t>
  </si>
  <si>
    <t>Lance
                    Stroll
                    STR</t>
  </si>
  <si>
    <t>CAN</t>
  </si>
  <si>
    <t>40</t>
  </si>
  <si>
    <t>Romain
                    Grosjean
                    GRO</t>
  </si>
  <si>
    <t>Haas Ferrari</t>
  </si>
  <si>
    <t>28</t>
  </si>
  <si>
    <t>Kevin
                    Magnussen
                    MAG</t>
  </si>
  <si>
    <t>DEN</t>
  </si>
  <si>
    <t>19</t>
  </si>
  <si>
    <t>Fernando
                    Alonso
                    ALO</t>
  </si>
  <si>
    <t>McLaren Honda</t>
  </si>
  <si>
    <t>17</t>
  </si>
  <si>
    <t>Stoffel
                    Vandoorne
                    VAN</t>
  </si>
  <si>
    <t>BEL</t>
  </si>
  <si>
    <t>13</t>
  </si>
  <si>
    <t>Jolyon
                    Palmer
                    PAL</t>
  </si>
  <si>
    <t>8</t>
  </si>
  <si>
    <t>Pascal
                    Wehrlein
                    WEH</t>
  </si>
  <si>
    <t>Sauber Ferrari</t>
  </si>
  <si>
    <t>5</t>
  </si>
  <si>
    <t>Daniil
                    Kvyat
                    KVY</t>
  </si>
  <si>
    <t>RUS</t>
  </si>
  <si>
    <t>Toro Rosso</t>
  </si>
  <si>
    <t>Marcus
                    Ericsson
                    ERI</t>
  </si>
  <si>
    <t>SWE</t>
  </si>
  <si>
    <t>0</t>
  </si>
  <si>
    <t>Pierre
                    Gasly
                    GAS</t>
  </si>
  <si>
    <t>Antonio
                    Giovinazzi
                    GIO</t>
  </si>
  <si>
    <t>ITA</t>
  </si>
  <si>
    <t>Brendon
                    Hartley
                    HAR</t>
  </si>
  <si>
    <t>NZL</t>
  </si>
  <si>
    <t>Name</t>
  </si>
  <si>
    <t>Nationality</t>
  </si>
  <si>
    <t>Team</t>
  </si>
  <si>
    <t>Points</t>
  </si>
  <si>
    <t>Nico
                    Rosberg
                    ROS</t>
  </si>
  <si>
    <t>385</t>
  </si>
  <si>
    <t>380</t>
  </si>
  <si>
    <t>256</t>
  </si>
  <si>
    <t>212</t>
  </si>
  <si>
    <t>Max
                    Verstappen
                    VES</t>
  </si>
  <si>
    <t>204</t>
  </si>
  <si>
    <t>186</t>
  </si>
  <si>
    <t>101</t>
  </si>
  <si>
    <t>85</t>
  </si>
  <si>
    <t>72</t>
  </si>
  <si>
    <t>53</t>
  </si>
  <si>
    <t>Toro Rosso Ferrari</t>
  </si>
  <si>
    <t>46</t>
  </si>
  <si>
    <t>29</t>
  </si>
  <si>
    <t>25</t>
  </si>
  <si>
    <t>Jenson
                    Button
                    BUT</t>
  </si>
  <si>
    <t>21</t>
  </si>
  <si>
    <t>7</t>
  </si>
  <si>
    <t>Felipe
                    Nasr
                    NAS</t>
  </si>
  <si>
    <t>2</t>
  </si>
  <si>
    <t>1</t>
  </si>
  <si>
    <t>MRT Mercedes</t>
  </si>
  <si>
    <t>Esteban
                    Gutierrez 
                    GUT</t>
  </si>
  <si>
    <t>Rio
                    Haryanto
                    HAR</t>
  </si>
  <si>
    <t>INA</t>
  </si>
  <si>
    <t>381</t>
  </si>
  <si>
    <t>322</t>
  </si>
  <si>
    <t>278</t>
  </si>
  <si>
    <t>150</t>
  </si>
  <si>
    <t>136</t>
  </si>
  <si>
    <t>121</t>
  </si>
  <si>
    <t>Red Bull Racing Renault</t>
  </si>
  <si>
    <t>95</t>
  </si>
  <si>
    <t>92</t>
  </si>
  <si>
    <t>78</t>
  </si>
  <si>
    <t>58</t>
  </si>
  <si>
    <t>Lotus Mercedes</t>
  </si>
  <si>
    <t>51</t>
  </si>
  <si>
    <t>STR Renault</t>
  </si>
  <si>
    <t>49</t>
  </si>
  <si>
    <t>27</t>
  </si>
  <si>
    <t>Pastor
                    Maldonado
                    MAL</t>
  </si>
  <si>
    <t>VEN</t>
  </si>
  <si>
    <t>18</t>
  </si>
  <si>
    <t>16</t>
  </si>
  <si>
    <t>11</t>
  </si>
  <si>
    <t>9</t>
  </si>
  <si>
    <t>Roberto
                    Merhi
                    MER</t>
  </si>
  <si>
    <t>Marussia Ferrari</t>
  </si>
  <si>
    <t>Alexander
                    Rossi
                    RSI</t>
  </si>
  <si>
    <t>USA</t>
  </si>
  <si>
    <t>Will
                    Stevens
                    STE</t>
  </si>
  <si>
    <t>384</t>
  </si>
  <si>
    <t>238</t>
  </si>
  <si>
    <t>167</t>
  </si>
  <si>
    <t>161</t>
  </si>
  <si>
    <t>134</t>
  </si>
  <si>
    <t>McLaren Mercedes</t>
  </si>
  <si>
    <t>126</t>
  </si>
  <si>
    <t>96</t>
  </si>
  <si>
    <t>59</t>
  </si>
  <si>
    <t>55</t>
  </si>
  <si>
    <t>Jean-Eric
                    Vergne
                    VER</t>
  </si>
  <si>
    <t>22</t>
  </si>
  <si>
    <t>Lotus Renault</t>
  </si>
  <si>
    <t>Jules
                    Bianchi
                    BIA</t>
  </si>
  <si>
    <t>Adrian
                    Sutil
                    SUT</t>
  </si>
  <si>
    <t>Caterham Renault</t>
  </si>
  <si>
    <t>Max
                    Chilton
                    CHI</t>
  </si>
  <si>
    <t>Kamui
                    Kobayashi
                    KOB</t>
  </si>
  <si>
    <t>JPN</t>
  </si>
  <si>
    <t>397</t>
  </si>
  <si>
    <t>242</t>
  </si>
  <si>
    <t>Mark
                    Webber
                    WEB</t>
  </si>
  <si>
    <t>199</t>
  </si>
  <si>
    <t>189</t>
  </si>
  <si>
    <t>183</t>
  </si>
  <si>
    <t>171</t>
  </si>
  <si>
    <t>132</t>
  </si>
  <si>
    <t>112</t>
  </si>
  <si>
    <t>73</t>
  </si>
  <si>
    <t>Paul
                    di Resta
                    DIR</t>
  </si>
  <si>
    <t>48</t>
  </si>
  <si>
    <t>STR Ferrari</t>
  </si>
  <si>
    <t>20</t>
  </si>
  <si>
    <t>6</t>
  </si>
  <si>
    <t>Williams Renault</t>
  </si>
  <si>
    <t>4</t>
  </si>
  <si>
    <t>Marussia Cosworth</t>
  </si>
  <si>
    <t>Charles
                    Pic
                    PIC</t>
  </si>
  <si>
    <t>Heikki
                    Kovalainen
                    KOV</t>
  </si>
  <si>
    <t>Giedo
                    van der Garde
                    VDG</t>
  </si>
  <si>
    <t>281</t>
  </si>
  <si>
    <t>207</t>
  </si>
  <si>
    <t>190</t>
  </si>
  <si>
    <t>188</t>
  </si>
  <si>
    <t>179</t>
  </si>
  <si>
    <t>122</t>
  </si>
  <si>
    <t>93</t>
  </si>
  <si>
    <t>66</t>
  </si>
  <si>
    <t>63</t>
  </si>
  <si>
    <t>60</t>
  </si>
  <si>
    <t>Michael
                    Schumacher
                    MSC</t>
  </si>
  <si>
    <t>45</t>
  </si>
  <si>
    <t>Bruno
                    Senna
                    SEN</t>
  </si>
  <si>
    <t>31</t>
  </si>
  <si>
    <t>10</t>
  </si>
  <si>
    <t>Vitaly
                    Petrov
                    PET</t>
  </si>
  <si>
    <t>Timo
                    Glock
                    GLO</t>
  </si>
  <si>
    <t>Jerome
                    d'Ambrosio
                    DAM</t>
  </si>
  <si>
    <t>Narain
                    Karthikeyan
                    KAR</t>
  </si>
  <si>
    <t>IND</t>
  </si>
  <si>
    <t>HRT Cosworth</t>
  </si>
  <si>
    <t>Pedro
                    de la Rosa
                    DLR</t>
  </si>
  <si>
    <t>392</t>
  </si>
  <si>
    <t>270</t>
  </si>
  <si>
    <t>258</t>
  </si>
  <si>
    <t>257</t>
  </si>
  <si>
    <t>227</t>
  </si>
  <si>
    <t>118</t>
  </si>
  <si>
    <t>89</t>
  </si>
  <si>
    <t>76</t>
  </si>
  <si>
    <t>42</t>
  </si>
  <si>
    <t>37</t>
  </si>
  <si>
    <t>Nick
                    Heidfeld
                    HEI</t>
  </si>
  <si>
    <t>34</t>
  </si>
  <si>
    <t>30</t>
  </si>
  <si>
    <t>Jaime
                    Alguersuari
                    ALG</t>
  </si>
  <si>
    <t>26</t>
  </si>
  <si>
    <t>Sebastien
                    Buemi
                    BUE</t>
  </si>
  <si>
    <t>SUI</t>
  </si>
  <si>
    <t>15</t>
  </si>
  <si>
    <t>14</t>
  </si>
  <si>
    <t>Rubens
                    Barrichello
                    BAR</t>
  </si>
  <si>
    <t>Williams Cosworth</t>
  </si>
  <si>
    <t>Jarno
                    Trulli
                    TRU</t>
  </si>
  <si>
    <t>Vitantonio
                    Liuzzi
                    LIU</t>
  </si>
  <si>
    <t>Virgin Cosworth</t>
  </si>
  <si>
    <t>Karun
                    Chandhok
                    CHD</t>
  </si>
  <si>
    <t>RBR Renault</t>
  </si>
  <si>
    <t>252</t>
  </si>
  <si>
    <t>240</t>
  </si>
  <si>
    <t>214</t>
  </si>
  <si>
    <t>144</t>
  </si>
  <si>
    <t>142</t>
  </si>
  <si>
    <t>Robert
                    Kubica
                    KUB</t>
  </si>
  <si>
    <t>POL</t>
  </si>
  <si>
    <t>47</t>
  </si>
  <si>
    <t>32</t>
  </si>
  <si>
    <t>Lotus Cosworth</t>
  </si>
  <si>
    <t>Lucas
                    di Grassi
                    DIG</t>
  </si>
  <si>
    <t>Sakon
                    Yamamoto
                    YAM</t>
  </si>
  <si>
    <t>Christian
                    Klien
                    KLI</t>
  </si>
  <si>
    <t>AUT</t>
  </si>
  <si>
    <t>Brawn Mercedes</t>
  </si>
  <si>
    <t>84</t>
  </si>
  <si>
    <t>77</t>
  </si>
  <si>
    <t>Williams Toyota</t>
  </si>
  <si>
    <t>Toyota</t>
  </si>
  <si>
    <t>24</t>
  </si>
  <si>
    <t>Sauber BMW</t>
  </si>
  <si>
    <t>Giancarlo
                    Fisichella
                    FIS</t>
  </si>
  <si>
    <t>3</t>
  </si>
  <si>
    <t>Sebastien
                    Bourdais
                    BOU</t>
  </si>
  <si>
    <t>Kazuki
                    Nakajima
                    NAK</t>
  </si>
  <si>
    <t>Nelson
                    Piquet
                    PIQ</t>
  </si>
  <si>
    <t>Luca
                    Badoer
                    BAD</t>
  </si>
  <si>
    <t>Driver</t>
  </si>
  <si>
    <t>98</t>
  </si>
  <si>
    <t>97</t>
  </si>
  <si>
    <t>75</t>
  </si>
  <si>
    <t>61</t>
  </si>
  <si>
    <t>35</t>
  </si>
  <si>
    <t>Red Bull Renault</t>
  </si>
  <si>
    <t>Honda</t>
  </si>
  <si>
    <t>David
                    Coulthard
                    COU</t>
  </si>
  <si>
    <t>Force India Ferrari</t>
  </si>
  <si>
    <t>Takuma
                    Sato
                    SAT</t>
  </si>
  <si>
    <t>Super Aguri Honda</t>
  </si>
  <si>
    <t>Anthony
                    Davidson
                    DAV</t>
  </si>
  <si>
    <t>TEAM_01</t>
  </si>
  <si>
    <t>ENGINE_02</t>
  </si>
  <si>
    <t>BMW</t>
  </si>
  <si>
    <t>YEAR_00</t>
  </si>
  <si>
    <t>Cosworth</t>
  </si>
  <si>
    <t>FINANCE_03</t>
  </si>
  <si>
    <t>TECHNICAL_05</t>
  </si>
  <si>
    <t>AERODYNAMICS_06</t>
  </si>
  <si>
    <t>Mercedes (2008-2017)</t>
  </si>
  <si>
    <t>Ferrari (2008-2017)</t>
  </si>
  <si>
    <t>Red Bull (2008-2017)</t>
  </si>
  <si>
    <t>Renault (2008-2017)</t>
  </si>
  <si>
    <t>HAAS (2016-2017)</t>
  </si>
  <si>
    <t>McLaren (2008-2017)</t>
  </si>
  <si>
    <t xml:space="preserve">McLaren (2008-2017) </t>
  </si>
  <si>
    <t>Force India (2008-2017)</t>
  </si>
  <si>
    <t>Toro Rosso (2008-2017)</t>
  </si>
  <si>
    <t>Sauber (2008-2017)</t>
  </si>
  <si>
    <t>Williams (2008-2017)</t>
  </si>
  <si>
    <t>HRT Cosworth (2010-2012)</t>
  </si>
  <si>
    <t>Super Aguri Honda (2008)</t>
  </si>
  <si>
    <t>Toyota (2008-2009)</t>
  </si>
  <si>
    <t>Lotus F1 Team (2010-2014)</t>
  </si>
  <si>
    <t>MRT Mercedes (2010-2016)</t>
  </si>
  <si>
    <t>Ross Brawn</t>
  </si>
  <si>
    <t>Loic Bigois</t>
  </si>
  <si>
    <t>Stefano Domenicali</t>
  </si>
  <si>
    <t>Aldo Costa</t>
  </si>
  <si>
    <t>Nicholas Tombazis</t>
  </si>
  <si>
    <t>Christian Horner</t>
  </si>
  <si>
    <t>Pierre Waché</t>
  </si>
  <si>
    <t>Bob Bell</t>
  </si>
  <si>
    <t>James Allison</t>
  </si>
  <si>
    <t>Mike Elliot</t>
  </si>
  <si>
    <t>Ron Dennis</t>
  </si>
  <si>
    <t>Pat Fry</t>
  </si>
  <si>
    <t>Doug McKiernan</t>
  </si>
  <si>
    <t>Otmar Szafnauer</t>
  </si>
  <si>
    <t>James Key</t>
  </si>
  <si>
    <t>Simon Philips</t>
  </si>
  <si>
    <t>Mario Theissen</t>
  </si>
  <si>
    <t>Willy Rampf</t>
  </si>
  <si>
    <t>Franz Tost</t>
  </si>
  <si>
    <t>Giorgio Ascanelli</t>
  </si>
  <si>
    <t>Nicolo Petrucci</t>
  </si>
  <si>
    <t>Frank Williams</t>
  </si>
  <si>
    <t>Sam Micheal</t>
  </si>
  <si>
    <t>Daniel Audetto</t>
  </si>
  <si>
    <t>Mark Preston</t>
  </si>
  <si>
    <t>Ben Wood</t>
  </si>
  <si>
    <t>Tadashi Yamashina</t>
  </si>
  <si>
    <t>Pascal Vasselon</t>
  </si>
  <si>
    <t>Gustav Brunner</t>
  </si>
  <si>
    <t>Willem Toet</t>
  </si>
  <si>
    <t>Nick Fry</t>
  </si>
  <si>
    <t>Dirk de beer</t>
  </si>
  <si>
    <t>Mark Smith</t>
  </si>
  <si>
    <t>Tony Fernandes</t>
  </si>
  <si>
    <t>Mike Gascoyne</t>
  </si>
  <si>
    <t>Marianne Hinson</t>
  </si>
  <si>
    <t>John Booth</t>
  </si>
  <si>
    <t>Nick Wirth</t>
  </si>
  <si>
    <t>Colin Kolles</t>
  </si>
  <si>
    <t>Ben Agathangelou</t>
  </si>
  <si>
    <t>Andrew Green</t>
  </si>
  <si>
    <t>Eric Bouiller</t>
  </si>
  <si>
    <t>Paddy Lowe</t>
  </si>
  <si>
    <t>Jason Somerfield</t>
  </si>
  <si>
    <t>Luis Pérez-Sala</t>
  </si>
  <si>
    <t>Cyril Abiteboul</t>
  </si>
  <si>
    <t>Graeme Lowdon</t>
  </si>
  <si>
    <t>Mike Coughlan</t>
  </si>
  <si>
    <t>Monisha Kaltenborn</t>
  </si>
  <si>
    <t>Matt Morris</t>
  </si>
  <si>
    <t>Nick Chester</t>
  </si>
  <si>
    <t>Geoffrey Willis</t>
  </si>
  <si>
    <t>Toto Wolf</t>
  </si>
  <si>
    <t>Tim Goss</t>
  </si>
  <si>
    <t>Peter Prodromou</t>
  </si>
  <si>
    <t>Brendan Gilhome</t>
  </si>
  <si>
    <t>Pat Symonds</t>
  </si>
  <si>
    <t>HARI ROBERTS</t>
  </si>
  <si>
    <t>Eric Gandelin</t>
  </si>
  <si>
    <t>Dan Fallows</t>
  </si>
  <si>
    <t>Marco Mattiacci</t>
  </si>
  <si>
    <t>Dirk de Beer</t>
  </si>
  <si>
    <t>Maurizio Arrivabene</t>
  </si>
  <si>
    <t>Zak Brown</t>
  </si>
  <si>
    <t>John Mcquilliam</t>
  </si>
  <si>
    <t>nicolas hennel de beaupreau</t>
  </si>
  <si>
    <t>Guenther Steiner</t>
  </si>
  <si>
    <t>Rob Taylor</t>
  </si>
  <si>
    <t>Mattia Binotto</t>
  </si>
  <si>
    <t>David Sanchez</t>
  </si>
  <si>
    <t>Pete Machin</t>
  </si>
  <si>
    <t>Frédéric Vasseur</t>
  </si>
  <si>
    <t>Jörg Zander</t>
  </si>
  <si>
    <t>Dirk De Beer</t>
  </si>
  <si>
    <t>TEAMPOINTS_07</t>
  </si>
  <si>
    <t>Constructors</t>
  </si>
  <si>
    <t>TEAMCHEF_04</t>
  </si>
  <si>
    <t>TEAM_AGE</t>
  </si>
  <si>
    <t>TEAM_SEX</t>
  </si>
  <si>
    <t>TECH_AGE</t>
  </si>
  <si>
    <t>TECH_SEX</t>
  </si>
  <si>
    <t>AERO_AGE</t>
  </si>
  <si>
    <t>AERO_SEX</t>
  </si>
  <si>
    <t>Claire Williams</t>
  </si>
  <si>
    <t>Miike Elliot</t>
  </si>
  <si>
    <t>Jon Tomlinson</t>
  </si>
  <si>
    <t>Geoffery Willis</t>
  </si>
  <si>
    <t>FINANCE_LOG</t>
  </si>
  <si>
    <t>ENGINE_PERFROMANCE</t>
  </si>
  <si>
    <t>ENGINE_PERFORMANCE</t>
  </si>
  <si>
    <t>TEAM_EXP</t>
  </si>
  <si>
    <t>ENGINE_MAKEBUY</t>
  </si>
  <si>
    <t>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</si>
</sst>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4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4" fontId="1" fillId="0" borderId="0" xfId="1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4" fontId="1" fillId="0" borderId="0" xfId="1" applyFont="1" applyAlignment="1">
      <alignment horizontal="left"/>
    </xf>
    <xf numFmtId="2" fontId="1" fillId="0" borderId="0" xfId="1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left"/>
    </xf>
    <xf numFmtId="44" fontId="1" fillId="0" borderId="0" xfId="1" applyFont="1" applyFill="1" applyAlignment="1">
      <alignment horizontal="left"/>
    </xf>
    <xf numFmtId="44" fontId="0" fillId="0" borderId="0" xfId="1" applyFont="1" applyBorder="1"/>
    <xf numFmtId="44" fontId="1" fillId="0" borderId="0" xfId="1" applyFont="1" applyBorder="1" applyAlignment="1">
      <alignment horizontal="left"/>
    </xf>
    <xf numFmtId="44" fontId="1" fillId="4" borderId="0" xfId="1" applyFont="1" applyFill="1" applyBorder="1" applyAlignment="1">
      <alignment horizontal="left"/>
    </xf>
    <xf numFmtId="44" fontId="0" fillId="0" borderId="0" xfId="1" applyFont="1" applyFill="1" applyBorder="1"/>
    <xf numFmtId="44" fontId="1" fillId="0" borderId="0" xfId="1" applyFont="1" applyFill="1" applyBorder="1" applyAlignment="1">
      <alignment horizontal="left"/>
    </xf>
    <xf numFmtId="44" fontId="1" fillId="0" borderId="0" xfId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44" fontId="1" fillId="4" borderId="2" xfId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44" fontId="0" fillId="4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Standaard" xfId="0" builtinId="0"/>
    <cellStyle name="Valuta" xfId="1" builtinId="4"/>
  </cellStyles>
  <dxfs count="20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3041C-FB25-4E3F-95A9-B607DF150FC2}">
  <dimension ref="A1:X111"/>
  <sheetViews>
    <sheetView tabSelected="1" topLeftCell="A76" zoomScale="70" zoomScaleNormal="70" workbookViewId="0">
      <selection activeCell="G52" sqref="G52:G58"/>
    </sheetView>
  </sheetViews>
  <sheetFormatPr defaultRowHeight="14.4" x14ac:dyDescent="0.3"/>
  <cols>
    <col min="1" max="1" width="41.77734375" style="20" customWidth="1"/>
    <col min="2" max="2" width="11" style="20" customWidth="1"/>
    <col min="3" max="3" width="27.33203125" style="20" customWidth="1"/>
    <col min="4" max="4" width="7.21875" style="20" customWidth="1"/>
    <col min="5" max="5" width="13.21875" style="20" customWidth="1"/>
    <col min="6" max="6" width="10.44140625" style="20" customWidth="1"/>
    <col min="7" max="7" width="27.33203125" style="20" customWidth="1"/>
    <col min="8" max="8" width="12.21875" style="20" customWidth="1"/>
    <col min="9" max="9" width="25.5546875" style="37" bestFit="1" customWidth="1"/>
    <col min="10" max="10" width="16.6640625" style="35" bestFit="1" customWidth="1"/>
    <col min="11" max="11" width="15.44140625" style="20" customWidth="1"/>
    <col min="12" max="12" width="20.109375" style="20" customWidth="1"/>
    <col min="13" max="13" width="12.21875" style="20" bestFit="1" customWidth="1"/>
    <col min="14" max="15" width="12" style="20" bestFit="1" customWidth="1"/>
    <col min="16" max="16" width="19.109375" style="20" bestFit="1" customWidth="1"/>
    <col min="17" max="17" width="12" style="20" bestFit="1" customWidth="1"/>
    <col min="18" max="18" width="11.77734375" style="20" customWidth="1"/>
    <col min="19" max="19" width="29" style="20" customWidth="1"/>
    <col min="20" max="20" width="12.44140625" style="20" bestFit="1" customWidth="1"/>
    <col min="21" max="21" width="12.21875" style="20" customWidth="1"/>
    <col min="22" max="22" width="18.109375" style="20" bestFit="1" customWidth="1"/>
    <col min="23" max="23" width="17" style="20" bestFit="1" customWidth="1"/>
    <col min="24" max="24" width="29.88671875" style="36" bestFit="1" customWidth="1"/>
    <col min="25" max="27" width="8.88671875" style="20"/>
    <col min="28" max="28" width="12" style="20" bestFit="1" customWidth="1"/>
    <col min="29" max="16384" width="8.88671875" style="20"/>
  </cols>
  <sheetData>
    <row r="1" spans="1:24" s="33" customFormat="1" x14ac:dyDescent="0.3">
      <c r="A1" s="32" t="s">
        <v>239</v>
      </c>
      <c r="B1" s="32" t="s">
        <v>68</v>
      </c>
      <c r="C1" s="32" t="s">
        <v>69</v>
      </c>
      <c r="D1" s="32" t="s">
        <v>70</v>
      </c>
      <c r="E1" s="32" t="s">
        <v>351</v>
      </c>
      <c r="F1" s="32" t="s">
        <v>255</v>
      </c>
      <c r="G1" s="32" t="s">
        <v>252</v>
      </c>
      <c r="H1" s="32" t="s">
        <v>253</v>
      </c>
      <c r="I1" s="38" t="s">
        <v>365</v>
      </c>
      <c r="J1" s="34" t="s">
        <v>257</v>
      </c>
      <c r="K1" s="32" t="s">
        <v>363</v>
      </c>
      <c r="L1" s="32" t="s">
        <v>352</v>
      </c>
      <c r="M1" s="32" t="s">
        <v>353</v>
      </c>
      <c r="N1" s="32" t="s">
        <v>354</v>
      </c>
      <c r="O1" s="32" t="s">
        <v>366</v>
      </c>
      <c r="P1" s="32" t="s">
        <v>258</v>
      </c>
      <c r="Q1" s="32" t="s">
        <v>355</v>
      </c>
      <c r="R1" s="32" t="s">
        <v>356</v>
      </c>
      <c r="S1" s="32" t="s">
        <v>259</v>
      </c>
      <c r="T1" s="32" t="s">
        <v>357</v>
      </c>
      <c r="U1" s="32" t="s">
        <v>358</v>
      </c>
      <c r="V1" s="32" t="s">
        <v>350</v>
      </c>
      <c r="W1" s="32" t="s">
        <v>367</v>
      </c>
      <c r="X1" s="32" t="s">
        <v>368</v>
      </c>
    </row>
    <row r="2" spans="1:24" x14ac:dyDescent="0.3">
      <c r="A2" s="20" t="s">
        <v>11</v>
      </c>
      <c r="B2" s="20" t="s">
        <v>9</v>
      </c>
      <c r="C2" s="20" t="s">
        <v>6</v>
      </c>
      <c r="D2" s="20" t="s">
        <v>242</v>
      </c>
      <c r="E2" s="20">
        <v>172</v>
      </c>
      <c r="F2" s="20">
        <v>2008</v>
      </c>
      <c r="G2" s="20" t="s">
        <v>261</v>
      </c>
      <c r="H2" s="20" t="s">
        <v>6</v>
      </c>
      <c r="I2" s="36">
        <v>2142723.8397611212</v>
      </c>
      <c r="J2" s="35">
        <v>282100009.85888201</v>
      </c>
      <c r="K2" s="20">
        <v>8.4504031013331691</v>
      </c>
      <c r="L2" s="20" t="s">
        <v>278</v>
      </c>
      <c r="M2" s="20">
        <v>43</v>
      </c>
      <c r="N2" s="20">
        <v>0</v>
      </c>
      <c r="O2" s="20">
        <v>4</v>
      </c>
      <c r="P2" s="20" t="s">
        <v>279</v>
      </c>
      <c r="Q2" s="20">
        <v>47</v>
      </c>
      <c r="R2" s="20">
        <v>0</v>
      </c>
      <c r="S2" s="20" t="s">
        <v>280</v>
      </c>
      <c r="T2" s="20">
        <v>40</v>
      </c>
      <c r="U2" s="20">
        <v>0</v>
      </c>
      <c r="V2" s="20">
        <v>172</v>
      </c>
      <c r="W2" s="20">
        <v>1</v>
      </c>
      <c r="X2" s="36">
        <f t="shared" ref="X2:X33" si="0">(V2*I2)/J2</f>
        <v>1.3064462515378001</v>
      </c>
    </row>
    <row r="3" spans="1:24" x14ac:dyDescent="0.3">
      <c r="A3" s="20" t="s">
        <v>11</v>
      </c>
      <c r="B3" s="20" t="s">
        <v>9</v>
      </c>
      <c r="C3" s="20" t="s">
        <v>6</v>
      </c>
      <c r="D3" s="20" t="s">
        <v>154</v>
      </c>
      <c r="E3" s="20">
        <v>70</v>
      </c>
      <c r="F3" s="20">
        <v>2009</v>
      </c>
      <c r="G3" s="20" t="s">
        <v>261</v>
      </c>
      <c r="H3" s="20" t="s">
        <v>6</v>
      </c>
      <c r="I3" s="36">
        <v>4689955.5351911634</v>
      </c>
      <c r="J3" s="35">
        <v>265816531.74491075</v>
      </c>
      <c r="K3" s="20">
        <v>8.4245819872249488</v>
      </c>
      <c r="L3" s="20" t="s">
        <v>278</v>
      </c>
      <c r="M3" s="20">
        <v>44</v>
      </c>
      <c r="N3" s="20">
        <v>0</v>
      </c>
      <c r="O3" s="20">
        <v>5</v>
      </c>
      <c r="P3" s="20" t="s">
        <v>279</v>
      </c>
      <c r="Q3" s="20">
        <v>48</v>
      </c>
      <c r="R3" s="20">
        <v>0</v>
      </c>
      <c r="S3" s="20" t="s">
        <v>280</v>
      </c>
      <c r="T3" s="20">
        <v>41</v>
      </c>
      <c r="U3" s="20">
        <v>0</v>
      </c>
      <c r="V3" s="20">
        <v>78</v>
      </c>
      <c r="W3" s="20">
        <v>1</v>
      </c>
      <c r="X3" s="36">
        <f t="shared" si="0"/>
        <v>1.3761993256911664</v>
      </c>
    </row>
    <row r="4" spans="1:24" x14ac:dyDescent="0.3">
      <c r="A4" s="20" t="s">
        <v>45</v>
      </c>
      <c r="B4" s="20" t="s">
        <v>28</v>
      </c>
      <c r="C4" s="20" t="s">
        <v>6</v>
      </c>
      <c r="D4" s="20" t="s">
        <v>212</v>
      </c>
      <c r="E4" s="20">
        <v>396</v>
      </c>
      <c r="F4" s="20">
        <v>2010</v>
      </c>
      <c r="G4" s="20" t="s">
        <v>261</v>
      </c>
      <c r="H4" s="20" t="s">
        <v>6</v>
      </c>
      <c r="I4" s="36">
        <v>981983.15187534562</v>
      </c>
      <c r="J4" s="35">
        <v>296448278.07301074</v>
      </c>
      <c r="K4" s="20">
        <v>8.4719489320783126</v>
      </c>
      <c r="L4" s="20" t="s">
        <v>278</v>
      </c>
      <c r="M4" s="20">
        <v>45</v>
      </c>
      <c r="N4" s="20">
        <v>0</v>
      </c>
      <c r="O4" s="20">
        <v>6</v>
      </c>
      <c r="P4" s="20" t="s">
        <v>279</v>
      </c>
      <c r="Q4" s="20">
        <v>49</v>
      </c>
      <c r="R4" s="20">
        <v>0</v>
      </c>
      <c r="S4" s="20" t="s">
        <v>280</v>
      </c>
      <c r="T4" s="20">
        <v>42</v>
      </c>
      <c r="U4" s="20">
        <v>0</v>
      </c>
      <c r="V4" s="20">
        <v>396</v>
      </c>
      <c r="W4" s="20">
        <v>1</v>
      </c>
      <c r="X4" s="36">
        <f t="shared" si="0"/>
        <v>1.3117476366209999</v>
      </c>
    </row>
    <row r="5" spans="1:24" x14ac:dyDescent="0.3">
      <c r="A5" s="20" t="s">
        <v>45</v>
      </c>
      <c r="B5" s="20" t="s">
        <v>28</v>
      </c>
      <c r="C5" s="20" t="s">
        <v>6</v>
      </c>
      <c r="D5" s="20" t="s">
        <v>189</v>
      </c>
      <c r="E5" s="20">
        <v>375</v>
      </c>
      <c r="F5" s="20">
        <v>2011</v>
      </c>
      <c r="G5" s="20" t="s">
        <v>261</v>
      </c>
      <c r="H5" s="20" t="s">
        <v>6</v>
      </c>
      <c r="I5" s="36">
        <v>1500000</v>
      </c>
      <c r="J5" s="35">
        <v>440000000</v>
      </c>
      <c r="K5" s="20">
        <v>8.6434526764861879</v>
      </c>
      <c r="L5" s="20" t="s">
        <v>278</v>
      </c>
      <c r="M5" s="20">
        <v>46</v>
      </c>
      <c r="N5" s="20">
        <v>0</v>
      </c>
      <c r="O5" s="20">
        <v>7</v>
      </c>
      <c r="P5" s="20" t="s">
        <v>279</v>
      </c>
      <c r="Q5" s="20">
        <v>50</v>
      </c>
      <c r="R5" s="20">
        <v>0</v>
      </c>
      <c r="S5" s="20" t="s">
        <v>280</v>
      </c>
      <c r="T5" s="20">
        <v>43</v>
      </c>
      <c r="U5" s="20">
        <v>0</v>
      </c>
      <c r="V5" s="20">
        <v>375</v>
      </c>
      <c r="W5" s="20">
        <v>1</v>
      </c>
      <c r="X5" s="36">
        <f t="shared" si="0"/>
        <v>1.2784090909090908</v>
      </c>
    </row>
    <row r="6" spans="1:24" x14ac:dyDescent="0.3">
      <c r="A6" s="20" t="s">
        <v>45</v>
      </c>
      <c r="B6" s="20" t="s">
        <v>28</v>
      </c>
      <c r="C6" s="20" t="s">
        <v>6</v>
      </c>
      <c r="D6" s="20" t="s">
        <v>99</v>
      </c>
      <c r="E6" s="20">
        <v>400</v>
      </c>
      <c r="F6" s="20">
        <v>2012</v>
      </c>
      <c r="G6" s="20" t="s">
        <v>261</v>
      </c>
      <c r="H6" s="20" t="s">
        <v>6</v>
      </c>
      <c r="I6" s="36">
        <v>806159.4202898551</v>
      </c>
      <c r="J6" s="35">
        <v>300000000</v>
      </c>
      <c r="K6" s="20">
        <v>8.4771212547196626</v>
      </c>
      <c r="L6" s="20" t="s">
        <v>278</v>
      </c>
      <c r="M6" s="20">
        <v>47</v>
      </c>
      <c r="N6" s="20">
        <v>0</v>
      </c>
      <c r="O6" s="20">
        <v>8</v>
      </c>
      <c r="P6" s="20" t="s">
        <v>279</v>
      </c>
      <c r="Q6" s="20">
        <v>51</v>
      </c>
      <c r="R6" s="20">
        <v>0</v>
      </c>
      <c r="S6" s="20" t="s">
        <v>280</v>
      </c>
      <c r="T6" s="20">
        <v>44</v>
      </c>
      <c r="U6" s="20">
        <v>0</v>
      </c>
      <c r="V6" s="20">
        <v>400</v>
      </c>
      <c r="W6" s="20">
        <v>1</v>
      </c>
      <c r="X6" s="36">
        <f t="shared" si="0"/>
        <v>1.0748792270531402</v>
      </c>
    </row>
    <row r="7" spans="1:24" x14ac:dyDescent="0.3">
      <c r="A7" s="20" t="s">
        <v>45</v>
      </c>
      <c r="B7" s="20" t="s">
        <v>28</v>
      </c>
      <c r="C7" s="20" t="s">
        <v>6</v>
      </c>
      <c r="D7" s="20" t="s">
        <v>144</v>
      </c>
      <c r="E7" s="20">
        <v>354</v>
      </c>
      <c r="F7" s="20">
        <v>2013</v>
      </c>
      <c r="G7" s="20" t="s">
        <v>261</v>
      </c>
      <c r="H7" s="20" t="s">
        <v>6</v>
      </c>
      <c r="I7" s="36">
        <v>1206082.2678658313</v>
      </c>
      <c r="J7" s="35">
        <v>300000000</v>
      </c>
      <c r="K7" s="20">
        <v>8.4771212547196626</v>
      </c>
      <c r="L7" s="20" t="s">
        <v>278</v>
      </c>
      <c r="M7" s="20">
        <v>48</v>
      </c>
      <c r="N7" s="20">
        <v>0</v>
      </c>
      <c r="O7" s="20">
        <v>9</v>
      </c>
      <c r="P7" s="20" t="s">
        <v>284</v>
      </c>
      <c r="Q7" s="20">
        <v>45</v>
      </c>
      <c r="R7" s="20">
        <v>0</v>
      </c>
      <c r="S7" s="20" t="s">
        <v>280</v>
      </c>
      <c r="T7" s="20">
        <v>45</v>
      </c>
      <c r="U7" s="20">
        <v>0</v>
      </c>
      <c r="V7" s="20">
        <v>354</v>
      </c>
      <c r="W7" s="20">
        <v>1</v>
      </c>
      <c r="X7" s="36">
        <f t="shared" si="0"/>
        <v>1.4231770760816809</v>
      </c>
    </row>
    <row r="8" spans="1:24" x14ac:dyDescent="0.3">
      <c r="A8" s="20" t="s">
        <v>45</v>
      </c>
      <c r="B8" s="20" t="s">
        <v>28</v>
      </c>
      <c r="C8" s="20" t="s">
        <v>6</v>
      </c>
      <c r="D8" s="20" t="s">
        <v>127</v>
      </c>
      <c r="E8" s="20">
        <v>216</v>
      </c>
      <c r="F8" s="20">
        <v>2014</v>
      </c>
      <c r="G8" s="20" t="s">
        <v>261</v>
      </c>
      <c r="H8" s="20" t="s">
        <v>6</v>
      </c>
      <c r="I8" s="36">
        <v>2110297.9941453203</v>
      </c>
      <c r="J8" s="35">
        <v>316145791.38442504</v>
      </c>
      <c r="K8" s="20">
        <v>8.4998874047458326</v>
      </c>
      <c r="L8" s="20" t="s">
        <v>336</v>
      </c>
      <c r="M8" s="20">
        <v>44</v>
      </c>
      <c r="N8" s="20">
        <v>0</v>
      </c>
      <c r="O8" s="20">
        <v>0</v>
      </c>
      <c r="P8" s="20" t="s">
        <v>284</v>
      </c>
      <c r="Q8" s="20">
        <v>46</v>
      </c>
      <c r="R8" s="20">
        <v>0</v>
      </c>
      <c r="S8" s="20" t="s">
        <v>337</v>
      </c>
      <c r="T8" s="20">
        <v>52</v>
      </c>
      <c r="U8" s="20">
        <v>0</v>
      </c>
      <c r="V8" s="20">
        <v>216</v>
      </c>
      <c r="W8" s="20">
        <v>1</v>
      </c>
      <c r="X8" s="36">
        <f t="shared" si="0"/>
        <v>1.4418169691245981</v>
      </c>
    </row>
    <row r="9" spans="1:24" x14ac:dyDescent="0.3">
      <c r="A9" s="20" t="s">
        <v>4</v>
      </c>
      <c r="B9" s="20" t="s">
        <v>5</v>
      </c>
      <c r="C9" s="20" t="s">
        <v>6</v>
      </c>
      <c r="D9" s="20" t="s">
        <v>99</v>
      </c>
      <c r="E9" s="20">
        <v>428</v>
      </c>
      <c r="F9" s="20">
        <v>2015</v>
      </c>
      <c r="G9" s="20" t="s">
        <v>261</v>
      </c>
      <c r="H9" s="20" t="s">
        <v>6</v>
      </c>
      <c r="I9" s="36">
        <v>1302262.9310344828</v>
      </c>
      <c r="J9" s="35">
        <v>418000000</v>
      </c>
      <c r="K9" s="20">
        <v>8.6211762817750355</v>
      </c>
      <c r="L9" s="20" t="s">
        <v>338</v>
      </c>
      <c r="M9" s="20">
        <v>58</v>
      </c>
      <c r="N9" s="20">
        <v>0</v>
      </c>
      <c r="O9" s="20">
        <v>5</v>
      </c>
      <c r="P9" s="20" t="s">
        <v>284</v>
      </c>
      <c r="Q9" s="20">
        <v>47</v>
      </c>
      <c r="R9" s="20">
        <v>0</v>
      </c>
      <c r="S9" s="20" t="s">
        <v>337</v>
      </c>
      <c r="T9" s="20">
        <v>53</v>
      </c>
      <c r="U9" s="20">
        <v>0</v>
      </c>
      <c r="V9" s="20">
        <v>428</v>
      </c>
      <c r="W9" s="20">
        <v>1</v>
      </c>
      <c r="X9" s="36">
        <f t="shared" si="0"/>
        <v>1.3334175466094704</v>
      </c>
    </row>
    <row r="10" spans="1:24" x14ac:dyDescent="0.3">
      <c r="A10" s="20" t="s">
        <v>4</v>
      </c>
      <c r="B10" s="20" t="s">
        <v>5</v>
      </c>
      <c r="C10" s="20" t="s">
        <v>6</v>
      </c>
      <c r="D10" s="20" t="s">
        <v>75</v>
      </c>
      <c r="E10" s="20">
        <v>398</v>
      </c>
      <c r="F10" s="20">
        <v>2016</v>
      </c>
      <c r="G10" s="20" t="s">
        <v>261</v>
      </c>
      <c r="H10" s="20" t="s">
        <v>6</v>
      </c>
      <c r="I10" s="36">
        <v>1342278.7342012599</v>
      </c>
      <c r="J10" s="35">
        <v>315294113.39566338</v>
      </c>
      <c r="K10" s="20">
        <v>8.4987158624585106</v>
      </c>
      <c r="L10" s="20" t="s">
        <v>338</v>
      </c>
      <c r="M10" s="20">
        <v>59</v>
      </c>
      <c r="N10" s="20">
        <v>0</v>
      </c>
      <c r="O10" s="20">
        <v>6</v>
      </c>
      <c r="P10" s="20" t="s">
        <v>344</v>
      </c>
      <c r="Q10" s="20">
        <v>47</v>
      </c>
      <c r="R10" s="20">
        <v>0</v>
      </c>
      <c r="S10" s="20" t="s">
        <v>337</v>
      </c>
      <c r="T10" s="20">
        <v>54</v>
      </c>
      <c r="U10" s="20">
        <v>0</v>
      </c>
      <c r="V10" s="20">
        <v>398</v>
      </c>
      <c r="W10" s="20">
        <v>1</v>
      </c>
      <c r="X10" s="36">
        <f t="shared" si="0"/>
        <v>1.6943764996389219</v>
      </c>
    </row>
    <row r="11" spans="1:24" x14ac:dyDescent="0.3">
      <c r="A11" s="20" t="s">
        <v>11</v>
      </c>
      <c r="B11" s="20" t="s">
        <v>9</v>
      </c>
      <c r="C11" s="20" t="s">
        <v>6</v>
      </c>
      <c r="D11" s="20" t="s">
        <v>12</v>
      </c>
      <c r="E11" s="20">
        <v>522</v>
      </c>
      <c r="F11" s="20">
        <v>2017</v>
      </c>
      <c r="G11" s="20" t="s">
        <v>261</v>
      </c>
      <c r="H11" s="20" t="s">
        <v>6</v>
      </c>
      <c r="I11" s="36">
        <v>989409.87853109417</v>
      </c>
      <c r="J11" s="35">
        <v>271995935.1536622</v>
      </c>
      <c r="K11" s="20">
        <v>8.434562413763885</v>
      </c>
      <c r="L11" s="20" t="s">
        <v>338</v>
      </c>
      <c r="M11" s="20">
        <v>60</v>
      </c>
      <c r="N11" s="20">
        <v>0</v>
      </c>
      <c r="O11" s="20">
        <v>7</v>
      </c>
      <c r="P11" s="20" t="s">
        <v>344</v>
      </c>
      <c r="Q11" s="20">
        <v>48</v>
      </c>
      <c r="R11" s="20">
        <v>0</v>
      </c>
      <c r="S11" s="20" t="s">
        <v>345</v>
      </c>
      <c r="T11" s="20">
        <v>56</v>
      </c>
      <c r="U11" s="20">
        <v>0</v>
      </c>
      <c r="V11" s="20">
        <v>522</v>
      </c>
      <c r="W11" s="20">
        <v>1</v>
      </c>
      <c r="X11" s="36">
        <f t="shared" si="0"/>
        <v>1.8988223346111917</v>
      </c>
    </row>
    <row r="12" spans="1:24" x14ac:dyDescent="0.3">
      <c r="A12" s="20" t="s">
        <v>138</v>
      </c>
      <c r="B12" s="20" t="s">
        <v>5</v>
      </c>
      <c r="C12" s="20" t="s">
        <v>248</v>
      </c>
      <c r="D12" s="20" t="s">
        <v>61</v>
      </c>
      <c r="E12" s="20">
        <v>0</v>
      </c>
      <c r="F12" s="20">
        <v>2008</v>
      </c>
      <c r="G12" s="20" t="s">
        <v>267</v>
      </c>
      <c r="H12" s="20" t="s">
        <v>6</v>
      </c>
      <c r="I12" s="36">
        <v>2142723.8397611212</v>
      </c>
      <c r="J12" s="35">
        <v>82848604.968196601</v>
      </c>
      <c r="K12" s="20">
        <v>7.9182852000249389</v>
      </c>
      <c r="L12" s="20" t="s">
        <v>289</v>
      </c>
      <c r="M12" s="20">
        <v>44</v>
      </c>
      <c r="N12" s="20">
        <v>0</v>
      </c>
      <c r="O12" s="20">
        <v>10</v>
      </c>
      <c r="P12" s="20" t="s">
        <v>290</v>
      </c>
      <c r="Q12" s="20">
        <v>36</v>
      </c>
      <c r="R12" s="20">
        <v>0</v>
      </c>
      <c r="S12" s="20" t="s">
        <v>291</v>
      </c>
      <c r="T12" s="20">
        <v>52</v>
      </c>
      <c r="U12" s="20">
        <v>0</v>
      </c>
      <c r="V12" s="20">
        <v>0</v>
      </c>
      <c r="W12" s="20">
        <v>0</v>
      </c>
      <c r="X12" s="36">
        <f t="shared" si="0"/>
        <v>0</v>
      </c>
    </row>
    <row r="13" spans="1:24" x14ac:dyDescent="0.3">
      <c r="A13" s="20" t="s">
        <v>138</v>
      </c>
      <c r="B13" s="20" t="s">
        <v>5</v>
      </c>
      <c r="C13" s="20" t="s">
        <v>22</v>
      </c>
      <c r="D13" s="20" t="s">
        <v>55</v>
      </c>
      <c r="E13" s="20">
        <v>13</v>
      </c>
      <c r="F13" s="20">
        <v>2009</v>
      </c>
      <c r="G13" s="20" t="s">
        <v>267</v>
      </c>
      <c r="H13" s="20" t="s">
        <v>2</v>
      </c>
      <c r="I13" s="36">
        <v>2459593.005992657</v>
      </c>
      <c r="J13" s="35">
        <v>120000000</v>
      </c>
      <c r="K13" s="20">
        <v>8.0791812460476251</v>
      </c>
      <c r="L13" s="20" t="s">
        <v>289</v>
      </c>
      <c r="M13" s="20">
        <v>45</v>
      </c>
      <c r="N13" s="20">
        <v>0</v>
      </c>
      <c r="O13" s="20">
        <v>11</v>
      </c>
      <c r="P13" s="20" t="s">
        <v>308</v>
      </c>
      <c r="Q13" s="20">
        <v>48</v>
      </c>
      <c r="R13" s="20">
        <v>0</v>
      </c>
      <c r="S13" s="20" t="s">
        <v>291</v>
      </c>
      <c r="T13" s="20">
        <v>53</v>
      </c>
      <c r="U13" s="20">
        <v>0</v>
      </c>
      <c r="V13" s="20">
        <v>5</v>
      </c>
      <c r="W13" s="20">
        <v>0</v>
      </c>
      <c r="X13" s="36">
        <f t="shared" si="0"/>
        <v>0.10248304191636071</v>
      </c>
    </row>
    <row r="14" spans="1:24" x14ac:dyDescent="0.3">
      <c r="A14" s="20" t="s">
        <v>138</v>
      </c>
      <c r="B14" s="20" t="s">
        <v>5</v>
      </c>
      <c r="C14" s="20" t="s">
        <v>22</v>
      </c>
      <c r="D14" s="20" t="s">
        <v>219</v>
      </c>
      <c r="E14" s="20">
        <v>68</v>
      </c>
      <c r="F14" s="20">
        <v>2010</v>
      </c>
      <c r="G14" s="20" t="s">
        <v>267</v>
      </c>
      <c r="H14" s="20" t="s">
        <v>2</v>
      </c>
      <c r="I14" s="36">
        <v>531919.51653906889</v>
      </c>
      <c r="J14" s="35">
        <v>89764236.871980354</v>
      </c>
      <c r="K14" s="20">
        <v>7.9531033430954166</v>
      </c>
      <c r="L14" s="20" t="s">
        <v>289</v>
      </c>
      <c r="M14" s="20">
        <v>46</v>
      </c>
      <c r="N14" s="20">
        <v>0</v>
      </c>
      <c r="O14" s="20">
        <v>12</v>
      </c>
      <c r="P14" s="20" t="s">
        <v>316</v>
      </c>
      <c r="Q14" s="20">
        <v>45</v>
      </c>
      <c r="R14" s="20">
        <v>0</v>
      </c>
      <c r="S14" s="20" t="s">
        <v>291</v>
      </c>
      <c r="T14" s="20">
        <v>54</v>
      </c>
      <c r="U14" s="20">
        <v>0</v>
      </c>
      <c r="V14" s="20">
        <v>68</v>
      </c>
      <c r="W14" s="20">
        <v>0</v>
      </c>
      <c r="X14" s="36">
        <f t="shared" si="0"/>
        <v>0.40295031055900626</v>
      </c>
    </row>
    <row r="15" spans="1:24" x14ac:dyDescent="0.3">
      <c r="A15" s="20" t="s">
        <v>138</v>
      </c>
      <c r="B15" s="20" t="s">
        <v>5</v>
      </c>
      <c r="C15" s="20" t="s">
        <v>22</v>
      </c>
      <c r="D15" s="20" t="s">
        <v>194</v>
      </c>
      <c r="E15" s="20">
        <v>69</v>
      </c>
      <c r="F15" s="20">
        <v>2011</v>
      </c>
      <c r="G15" s="20" t="s">
        <v>267</v>
      </c>
      <c r="H15" s="20" t="s">
        <v>2</v>
      </c>
      <c r="I15" s="36">
        <v>794425.0522134708</v>
      </c>
      <c r="J15" s="35">
        <v>135000000</v>
      </c>
      <c r="K15" s="20">
        <v>8.1303337684950066</v>
      </c>
      <c r="L15" s="20" t="s">
        <v>289</v>
      </c>
      <c r="M15" s="20">
        <v>47</v>
      </c>
      <c r="N15" s="20">
        <v>0</v>
      </c>
      <c r="O15" s="20">
        <v>13</v>
      </c>
      <c r="P15" s="20" t="s">
        <v>316</v>
      </c>
      <c r="Q15" s="20">
        <v>46</v>
      </c>
      <c r="R15" s="20">
        <v>0</v>
      </c>
      <c r="S15" s="20" t="s">
        <v>291</v>
      </c>
      <c r="T15" s="20">
        <v>55</v>
      </c>
      <c r="U15" s="20">
        <v>0</v>
      </c>
      <c r="V15" s="20">
        <v>69</v>
      </c>
      <c r="W15" s="20">
        <v>0</v>
      </c>
      <c r="X15" s="36">
        <f t="shared" si="0"/>
        <v>0.40603947113132949</v>
      </c>
    </row>
    <row r="16" spans="1:24" x14ac:dyDescent="0.3">
      <c r="A16" s="20" t="s">
        <v>153</v>
      </c>
      <c r="B16" s="20" t="s">
        <v>1</v>
      </c>
      <c r="C16" s="20" t="s">
        <v>22</v>
      </c>
      <c r="D16" s="20" t="s">
        <v>84</v>
      </c>
      <c r="E16" s="20">
        <v>109</v>
      </c>
      <c r="F16" s="20">
        <v>2012</v>
      </c>
      <c r="G16" s="20" t="s">
        <v>267</v>
      </c>
      <c r="H16" s="20" t="s">
        <v>2</v>
      </c>
      <c r="I16" s="36">
        <v>817158.21224570042</v>
      </c>
      <c r="J16" s="35">
        <v>90000000</v>
      </c>
      <c r="K16" s="20">
        <v>7.9542425094393252</v>
      </c>
      <c r="L16" s="20" t="s">
        <v>289</v>
      </c>
      <c r="M16" s="20">
        <v>48</v>
      </c>
      <c r="N16" s="20">
        <v>0</v>
      </c>
      <c r="O16" s="20">
        <v>14</v>
      </c>
      <c r="P16" s="20" t="s">
        <v>316</v>
      </c>
      <c r="Q16" s="20">
        <v>47</v>
      </c>
      <c r="R16" s="20">
        <v>0</v>
      </c>
      <c r="S16" s="20" t="s">
        <v>291</v>
      </c>
      <c r="T16" s="20">
        <v>56</v>
      </c>
      <c r="U16" s="20">
        <v>0</v>
      </c>
      <c r="V16" s="20">
        <v>109</v>
      </c>
      <c r="W16" s="20">
        <v>0</v>
      </c>
      <c r="X16" s="36">
        <f t="shared" si="0"/>
        <v>0.9896693903864594</v>
      </c>
    </row>
    <row r="17" spans="1:24" x14ac:dyDescent="0.3">
      <c r="A17" s="20" t="s">
        <v>153</v>
      </c>
      <c r="B17" s="20" t="s">
        <v>1</v>
      </c>
      <c r="C17" s="20" t="s">
        <v>22</v>
      </c>
      <c r="D17" s="20" t="s">
        <v>154</v>
      </c>
      <c r="E17" s="20">
        <v>77</v>
      </c>
      <c r="F17" s="20">
        <v>2013</v>
      </c>
      <c r="G17" s="20" t="s">
        <v>267</v>
      </c>
      <c r="H17" s="20" t="s">
        <v>2</v>
      </c>
      <c r="I17" s="36">
        <v>1033632.4558653213</v>
      </c>
      <c r="J17" s="35">
        <v>117750263.46621451</v>
      </c>
      <c r="K17" s="20">
        <v>8.0709618875359244</v>
      </c>
      <c r="L17" s="20" t="s">
        <v>289</v>
      </c>
      <c r="M17" s="20">
        <v>49</v>
      </c>
      <c r="N17" s="20">
        <v>0</v>
      </c>
      <c r="O17" s="20">
        <v>15</v>
      </c>
      <c r="P17" s="20" t="s">
        <v>316</v>
      </c>
      <c r="Q17" s="20">
        <v>48</v>
      </c>
      <c r="R17" s="20">
        <v>0</v>
      </c>
      <c r="S17" s="20" t="s">
        <v>291</v>
      </c>
      <c r="T17" s="20">
        <v>57</v>
      </c>
      <c r="U17" s="20">
        <v>0</v>
      </c>
      <c r="V17" s="20">
        <v>78</v>
      </c>
      <c r="W17" s="20">
        <v>0</v>
      </c>
      <c r="X17" s="36">
        <f t="shared" si="0"/>
        <v>0.68469767441860463</v>
      </c>
    </row>
    <row r="18" spans="1:24" x14ac:dyDescent="0.3">
      <c r="A18" s="20" t="s">
        <v>31</v>
      </c>
      <c r="B18" s="20" t="s">
        <v>5</v>
      </c>
      <c r="C18" s="20" t="s">
        <v>22</v>
      </c>
      <c r="D18" s="20" t="s">
        <v>131</v>
      </c>
      <c r="E18" s="20">
        <v>155</v>
      </c>
      <c r="F18" s="20">
        <v>2014</v>
      </c>
      <c r="G18" s="20" t="s">
        <v>267</v>
      </c>
      <c r="H18" s="20" t="s">
        <v>2</v>
      </c>
      <c r="I18" s="36">
        <v>535412.66715667886</v>
      </c>
      <c r="J18" s="35">
        <v>74430605.865131751</v>
      </c>
      <c r="K18" s="20">
        <v>7.8717515541633425</v>
      </c>
      <c r="L18" s="20" t="s">
        <v>289</v>
      </c>
      <c r="M18" s="20">
        <v>50</v>
      </c>
      <c r="N18" s="20">
        <v>0</v>
      </c>
      <c r="O18" s="20">
        <v>16</v>
      </c>
      <c r="P18" s="20" t="s">
        <v>316</v>
      </c>
      <c r="Q18" s="20">
        <v>49</v>
      </c>
      <c r="R18" s="20">
        <v>0</v>
      </c>
      <c r="S18" s="20" t="s">
        <v>291</v>
      </c>
      <c r="T18" s="20">
        <v>58</v>
      </c>
      <c r="U18" s="20">
        <v>0</v>
      </c>
      <c r="V18" s="20">
        <v>155</v>
      </c>
      <c r="W18" s="20">
        <v>0</v>
      </c>
      <c r="X18" s="36">
        <f t="shared" si="0"/>
        <v>1.1149843863915498</v>
      </c>
    </row>
    <row r="19" spans="1:24" x14ac:dyDescent="0.3">
      <c r="A19" s="20" t="s">
        <v>20</v>
      </c>
      <c r="B19" s="20" t="s">
        <v>21</v>
      </c>
      <c r="C19" s="20" t="s">
        <v>22</v>
      </c>
      <c r="D19" s="20" t="s">
        <v>106</v>
      </c>
      <c r="E19" s="20">
        <v>136</v>
      </c>
      <c r="F19" s="20">
        <v>2015</v>
      </c>
      <c r="G19" s="20" t="s">
        <v>267</v>
      </c>
      <c r="H19" s="20" t="s">
        <v>2</v>
      </c>
      <c r="I19" s="36">
        <v>677113.88187426154</v>
      </c>
      <c r="J19" s="35">
        <v>129000000</v>
      </c>
      <c r="K19" s="20">
        <v>8.1105897102992497</v>
      </c>
      <c r="L19" s="20" t="s">
        <v>289</v>
      </c>
      <c r="M19" s="20">
        <v>51</v>
      </c>
      <c r="N19" s="20">
        <v>0</v>
      </c>
      <c r="O19" s="20">
        <v>17</v>
      </c>
      <c r="P19" s="20" t="s">
        <v>316</v>
      </c>
      <c r="Q19" s="20">
        <v>50</v>
      </c>
      <c r="R19" s="20">
        <v>0</v>
      </c>
      <c r="S19" s="20" t="s">
        <v>291</v>
      </c>
      <c r="T19" s="20">
        <v>59</v>
      </c>
      <c r="U19" s="20">
        <v>0</v>
      </c>
      <c r="V19" s="20">
        <v>136</v>
      </c>
      <c r="W19" s="20">
        <v>0</v>
      </c>
      <c r="X19" s="36">
        <f t="shared" si="0"/>
        <v>0.71385649561937647</v>
      </c>
    </row>
    <row r="20" spans="1:24" x14ac:dyDescent="0.3">
      <c r="A20" s="20" t="s">
        <v>20</v>
      </c>
      <c r="B20" s="20" t="s">
        <v>21</v>
      </c>
      <c r="C20" s="20" t="s">
        <v>22</v>
      </c>
      <c r="D20" s="20" t="s">
        <v>79</v>
      </c>
      <c r="E20" s="20">
        <v>173</v>
      </c>
      <c r="F20" s="20">
        <v>2016</v>
      </c>
      <c r="G20" s="20" t="s">
        <v>267</v>
      </c>
      <c r="H20" s="20" t="s">
        <v>2</v>
      </c>
      <c r="I20" s="36">
        <v>556599.93293156277</v>
      </c>
      <c r="J20" s="35">
        <v>90342152.835433647</v>
      </c>
      <c r="K20" s="20">
        <v>7.9558904354993309</v>
      </c>
      <c r="L20" s="20" t="s">
        <v>289</v>
      </c>
      <c r="M20" s="20">
        <v>52</v>
      </c>
      <c r="N20" s="20">
        <v>0</v>
      </c>
      <c r="O20" s="20">
        <v>18</v>
      </c>
      <c r="P20" s="20" t="s">
        <v>316</v>
      </c>
      <c r="Q20" s="20">
        <v>51</v>
      </c>
      <c r="R20" s="20">
        <v>0</v>
      </c>
      <c r="S20" s="20" t="s">
        <v>291</v>
      </c>
      <c r="T20" s="20">
        <v>60</v>
      </c>
      <c r="U20" s="20">
        <v>0</v>
      </c>
      <c r="V20" s="20">
        <v>173</v>
      </c>
      <c r="W20" s="20">
        <v>0</v>
      </c>
      <c r="X20" s="36">
        <f t="shared" si="0"/>
        <v>1.06585669452182</v>
      </c>
    </row>
    <row r="21" spans="1:24" x14ac:dyDescent="0.3">
      <c r="A21" s="20" t="s">
        <v>24</v>
      </c>
      <c r="B21" s="20" t="s">
        <v>25</v>
      </c>
      <c r="C21" s="20" t="s">
        <v>22</v>
      </c>
      <c r="D21" s="20" t="s">
        <v>26</v>
      </c>
      <c r="E21" s="20">
        <v>187</v>
      </c>
      <c r="F21" s="20">
        <v>2017</v>
      </c>
      <c r="G21" s="20" t="s">
        <v>267</v>
      </c>
      <c r="H21" s="20" t="s">
        <v>2</v>
      </c>
      <c r="I21" s="36">
        <v>601144.45749698603</v>
      </c>
      <c r="J21" s="35">
        <v>114031686.68107775</v>
      </c>
      <c r="K21" s="20">
        <v>8.0570255481662052</v>
      </c>
      <c r="L21" s="20" t="s">
        <v>289</v>
      </c>
      <c r="M21" s="20">
        <v>53</v>
      </c>
      <c r="N21" s="20">
        <v>0</v>
      </c>
      <c r="O21" s="20">
        <v>19</v>
      </c>
      <c r="P21" s="20" t="s">
        <v>316</v>
      </c>
      <c r="Q21" s="20">
        <v>52</v>
      </c>
      <c r="R21" s="20">
        <v>0</v>
      </c>
      <c r="S21" s="20" t="s">
        <v>291</v>
      </c>
      <c r="T21" s="20">
        <v>61</v>
      </c>
      <c r="U21" s="20">
        <v>0</v>
      </c>
      <c r="V21" s="20">
        <v>187</v>
      </c>
      <c r="W21" s="20">
        <v>0</v>
      </c>
      <c r="X21" s="36">
        <f t="shared" si="0"/>
        <v>0.98581382792604266</v>
      </c>
    </row>
    <row r="22" spans="1:24" x14ac:dyDescent="0.3">
      <c r="A22" s="20" t="s">
        <v>39</v>
      </c>
      <c r="B22" s="20" t="s">
        <v>25</v>
      </c>
      <c r="C22" s="20" t="s">
        <v>40</v>
      </c>
      <c r="D22" s="20" t="s">
        <v>85</v>
      </c>
      <c r="E22" s="20">
        <v>29</v>
      </c>
      <c r="F22" s="20">
        <v>2016</v>
      </c>
      <c r="G22" s="39" t="s">
        <v>264</v>
      </c>
      <c r="H22" s="20" t="s">
        <v>6</v>
      </c>
      <c r="I22" s="36">
        <v>1342278.7342012599</v>
      </c>
      <c r="J22" s="35">
        <v>124672170.91289842</v>
      </c>
      <c r="K22" s="20">
        <v>8.0957695219005679</v>
      </c>
      <c r="L22" s="20" t="s">
        <v>342</v>
      </c>
      <c r="M22" s="20">
        <v>51</v>
      </c>
      <c r="N22" s="20">
        <v>0</v>
      </c>
      <c r="O22" s="20">
        <v>15</v>
      </c>
      <c r="P22" s="20" t="s">
        <v>343</v>
      </c>
      <c r="Q22" s="20">
        <v>57</v>
      </c>
      <c r="R22" s="20">
        <v>0</v>
      </c>
      <c r="S22" s="20" t="s">
        <v>315</v>
      </c>
      <c r="T22" s="20">
        <v>45</v>
      </c>
      <c r="U22" s="20">
        <v>0</v>
      </c>
      <c r="V22" s="20">
        <v>29</v>
      </c>
      <c r="W22" s="20">
        <v>0</v>
      </c>
      <c r="X22" s="36">
        <f t="shared" si="0"/>
        <v>0.31222752444915752</v>
      </c>
    </row>
    <row r="23" spans="1:24" x14ac:dyDescent="0.3">
      <c r="A23" s="20" t="s">
        <v>42</v>
      </c>
      <c r="B23" s="20" t="s">
        <v>43</v>
      </c>
      <c r="C23" s="20" t="s">
        <v>40</v>
      </c>
      <c r="D23" s="20" t="s">
        <v>44</v>
      </c>
      <c r="E23" s="20">
        <v>47</v>
      </c>
      <c r="F23" s="20">
        <v>2017</v>
      </c>
      <c r="G23" s="39" t="s">
        <v>264</v>
      </c>
      <c r="H23" s="20" t="s">
        <v>6</v>
      </c>
      <c r="I23" s="36">
        <v>989409.87853109417</v>
      </c>
      <c r="J23" s="35">
        <v>120307766.93700728</v>
      </c>
      <c r="K23" s="20">
        <v>8.0802936658186333</v>
      </c>
      <c r="L23" s="20" t="s">
        <v>342</v>
      </c>
      <c r="M23" s="20">
        <v>52</v>
      </c>
      <c r="N23" s="20">
        <v>0</v>
      </c>
      <c r="O23" s="20">
        <v>16</v>
      </c>
      <c r="P23" s="20" t="s">
        <v>343</v>
      </c>
      <c r="Q23" s="20">
        <v>58</v>
      </c>
      <c r="R23" s="20">
        <v>0</v>
      </c>
      <c r="S23" s="20" t="s">
        <v>315</v>
      </c>
      <c r="T23" s="20">
        <v>46</v>
      </c>
      <c r="U23" s="20">
        <v>0</v>
      </c>
      <c r="V23" s="20">
        <v>47</v>
      </c>
      <c r="W23" s="20">
        <v>0</v>
      </c>
      <c r="X23" s="36">
        <f t="shared" si="0"/>
        <v>0.38652753246853838</v>
      </c>
    </row>
    <row r="24" spans="1:24" x14ac:dyDescent="0.3">
      <c r="A24" s="20" t="s">
        <v>210</v>
      </c>
      <c r="B24" s="20" t="s">
        <v>183</v>
      </c>
      <c r="C24" s="20" t="s">
        <v>184</v>
      </c>
      <c r="D24" s="20" t="s">
        <v>61</v>
      </c>
      <c r="E24" s="20">
        <v>0</v>
      </c>
      <c r="F24" s="20">
        <v>2010</v>
      </c>
      <c r="G24" s="39" t="s">
        <v>271</v>
      </c>
      <c r="H24" s="20" t="s">
        <v>256</v>
      </c>
      <c r="I24" s="36">
        <v>3729010.7223495729</v>
      </c>
      <c r="J24" s="35">
        <v>34000000</v>
      </c>
      <c r="K24" s="20">
        <v>7.5314789170422554</v>
      </c>
      <c r="L24" s="20" t="s">
        <v>314</v>
      </c>
      <c r="M24" s="20">
        <v>43</v>
      </c>
      <c r="N24" s="20">
        <v>0</v>
      </c>
      <c r="O24" s="20">
        <v>5</v>
      </c>
      <c r="P24" s="20" t="s">
        <v>362</v>
      </c>
      <c r="Q24" s="20">
        <v>51</v>
      </c>
      <c r="R24" s="20">
        <v>0</v>
      </c>
      <c r="S24" s="20" t="s">
        <v>315</v>
      </c>
      <c r="T24" s="20">
        <v>39</v>
      </c>
      <c r="U24" s="20">
        <v>0</v>
      </c>
      <c r="V24" s="20">
        <v>0</v>
      </c>
      <c r="W24" s="20">
        <v>0</v>
      </c>
      <c r="X24" s="36">
        <f t="shared" si="0"/>
        <v>0</v>
      </c>
    </row>
    <row r="25" spans="1:24" x14ac:dyDescent="0.3">
      <c r="A25" s="20" t="s">
        <v>208</v>
      </c>
      <c r="B25" s="20" t="s">
        <v>64</v>
      </c>
      <c r="C25" s="20" t="s">
        <v>184</v>
      </c>
      <c r="D25" s="20" t="s">
        <v>61</v>
      </c>
      <c r="E25" s="20">
        <v>0</v>
      </c>
      <c r="F25" s="20">
        <v>2011</v>
      </c>
      <c r="G25" s="39" t="s">
        <v>271</v>
      </c>
      <c r="H25" s="20" t="s">
        <v>256</v>
      </c>
      <c r="I25" s="36">
        <v>52200000</v>
      </c>
      <c r="J25" s="35">
        <v>55000000</v>
      </c>
      <c r="K25" s="20">
        <v>7.7403626894942441</v>
      </c>
      <c r="L25" s="20" t="s">
        <v>320</v>
      </c>
      <c r="M25" s="20">
        <v>52</v>
      </c>
      <c r="N25" s="20">
        <v>0</v>
      </c>
      <c r="O25" s="20">
        <v>23</v>
      </c>
      <c r="P25" s="20" t="s">
        <v>362</v>
      </c>
      <c r="Q25" s="20">
        <v>52</v>
      </c>
      <c r="R25" s="20">
        <v>0</v>
      </c>
      <c r="S25" s="20" t="s">
        <v>315</v>
      </c>
      <c r="T25" s="20">
        <v>40</v>
      </c>
      <c r="U25" s="20">
        <v>0</v>
      </c>
      <c r="V25" s="20">
        <v>0</v>
      </c>
      <c r="W25" s="20">
        <v>0</v>
      </c>
      <c r="X25" s="36">
        <f t="shared" si="0"/>
        <v>0</v>
      </c>
    </row>
    <row r="26" spans="1:24" x14ac:dyDescent="0.3">
      <c r="A26" s="20" t="s">
        <v>185</v>
      </c>
      <c r="B26" s="20" t="s">
        <v>28</v>
      </c>
      <c r="C26" s="20" t="s">
        <v>184</v>
      </c>
      <c r="D26" s="20" t="s">
        <v>61</v>
      </c>
      <c r="E26" s="20">
        <v>0</v>
      </c>
      <c r="F26" s="20">
        <v>2012</v>
      </c>
      <c r="G26" s="39" t="s">
        <v>271</v>
      </c>
      <c r="H26" s="20" t="s">
        <v>256</v>
      </c>
      <c r="I26" s="36">
        <v>75000000</v>
      </c>
      <c r="J26" s="35">
        <v>25000000</v>
      </c>
      <c r="K26" s="20">
        <v>7.3979400086720375</v>
      </c>
      <c r="L26" s="20" t="s">
        <v>320</v>
      </c>
      <c r="M26" s="20">
        <v>53</v>
      </c>
      <c r="N26" s="20">
        <v>0</v>
      </c>
      <c r="O26" s="20">
        <v>24</v>
      </c>
      <c r="P26" s="20" t="s">
        <v>315</v>
      </c>
      <c r="Q26" s="20">
        <v>41</v>
      </c>
      <c r="R26" s="20">
        <v>0</v>
      </c>
      <c r="S26" s="20" t="s">
        <v>315</v>
      </c>
      <c r="T26" s="20">
        <v>41</v>
      </c>
      <c r="U26" s="20">
        <v>0</v>
      </c>
      <c r="V26" s="20">
        <v>0</v>
      </c>
      <c r="W26" s="20">
        <v>0</v>
      </c>
      <c r="X26" s="36">
        <f t="shared" si="0"/>
        <v>0</v>
      </c>
    </row>
    <row r="27" spans="1:24" x14ac:dyDescent="0.3">
      <c r="A27" s="20" t="s">
        <v>162</v>
      </c>
      <c r="B27" s="20" t="s">
        <v>9</v>
      </c>
      <c r="C27" s="20" t="s">
        <v>221</v>
      </c>
      <c r="D27" s="20" t="s">
        <v>61</v>
      </c>
      <c r="E27" s="20">
        <v>0</v>
      </c>
      <c r="F27" s="20">
        <v>2010</v>
      </c>
      <c r="G27" s="39" t="s">
        <v>274</v>
      </c>
      <c r="H27" s="20" t="s">
        <v>256</v>
      </c>
      <c r="I27" s="36">
        <v>3729010.7223495729</v>
      </c>
      <c r="J27" s="35">
        <v>67888918.642674223</v>
      </c>
      <c r="K27" s="20">
        <v>7.8317988911422107</v>
      </c>
      <c r="L27" s="20" t="s">
        <v>309</v>
      </c>
      <c r="M27" s="20">
        <v>46</v>
      </c>
      <c r="N27" s="20">
        <v>0</v>
      </c>
      <c r="O27" s="20">
        <v>0</v>
      </c>
      <c r="P27" s="20" t="s">
        <v>310</v>
      </c>
      <c r="Q27" s="20">
        <v>47</v>
      </c>
      <c r="R27" s="20">
        <v>0</v>
      </c>
      <c r="S27" s="20" t="s">
        <v>311</v>
      </c>
      <c r="T27" s="20">
        <v>34</v>
      </c>
      <c r="U27" s="20">
        <v>1</v>
      </c>
      <c r="V27" s="20">
        <v>0</v>
      </c>
      <c r="W27" s="20">
        <v>0</v>
      </c>
      <c r="X27" s="36">
        <f t="shared" si="0"/>
        <v>0</v>
      </c>
    </row>
    <row r="28" spans="1:24" x14ac:dyDescent="0.3">
      <c r="A28" s="20" t="s">
        <v>207</v>
      </c>
      <c r="B28" s="20" t="s">
        <v>64</v>
      </c>
      <c r="C28" s="20" t="s">
        <v>136</v>
      </c>
      <c r="D28" s="20" t="s">
        <v>61</v>
      </c>
      <c r="E28" s="20">
        <v>0</v>
      </c>
      <c r="F28" s="20">
        <v>2011</v>
      </c>
      <c r="G28" s="39" t="s">
        <v>274</v>
      </c>
      <c r="H28" s="20" t="s">
        <v>29</v>
      </c>
      <c r="I28" s="36">
        <v>816044.2600276625</v>
      </c>
      <c r="J28" s="35">
        <v>120000000</v>
      </c>
      <c r="K28" s="20">
        <v>8.0791812460476251</v>
      </c>
      <c r="L28" s="20" t="s">
        <v>309</v>
      </c>
      <c r="M28" s="20">
        <v>47</v>
      </c>
      <c r="N28" s="20">
        <v>0</v>
      </c>
      <c r="O28" s="20">
        <v>1</v>
      </c>
      <c r="P28" s="20" t="s">
        <v>310</v>
      </c>
      <c r="Q28" s="20">
        <v>48</v>
      </c>
      <c r="R28" s="20">
        <v>0</v>
      </c>
      <c r="S28" s="20" t="s">
        <v>311</v>
      </c>
      <c r="T28" s="20">
        <v>35</v>
      </c>
      <c r="U28" s="20">
        <v>1</v>
      </c>
      <c r="V28" s="20">
        <v>0</v>
      </c>
      <c r="W28" s="20">
        <v>0</v>
      </c>
      <c r="X28" s="36">
        <f t="shared" si="0"/>
        <v>0</v>
      </c>
    </row>
    <row r="29" spans="1:24" x14ac:dyDescent="0.3">
      <c r="A29" s="20" t="s">
        <v>179</v>
      </c>
      <c r="B29" s="20" t="s">
        <v>57</v>
      </c>
      <c r="C29" s="20" t="s">
        <v>139</v>
      </c>
      <c r="D29" s="20" t="s">
        <v>61</v>
      </c>
      <c r="E29" s="20">
        <v>0</v>
      </c>
      <c r="F29" s="20">
        <v>2012</v>
      </c>
      <c r="G29" s="39" t="s">
        <v>274</v>
      </c>
      <c r="H29" s="20" t="s">
        <v>29</v>
      </c>
      <c r="I29" s="36">
        <v>452911.57440690149</v>
      </c>
      <c r="J29" s="35">
        <v>70000000</v>
      </c>
      <c r="K29" s="20">
        <v>7.8450980400142569</v>
      </c>
      <c r="L29" s="20" t="s">
        <v>321</v>
      </c>
      <c r="M29" s="20">
        <v>35</v>
      </c>
      <c r="N29" s="20">
        <v>0</v>
      </c>
      <c r="O29" s="20">
        <v>5</v>
      </c>
      <c r="P29" s="20" t="s">
        <v>310</v>
      </c>
      <c r="Q29" s="20">
        <v>49</v>
      </c>
      <c r="R29" s="20">
        <v>0</v>
      </c>
      <c r="S29" s="20" t="s">
        <v>311</v>
      </c>
      <c r="T29" s="20">
        <v>36</v>
      </c>
      <c r="U29" s="20">
        <v>1</v>
      </c>
      <c r="V29" s="20">
        <v>0</v>
      </c>
      <c r="W29" s="20">
        <v>0</v>
      </c>
      <c r="X29" s="36">
        <f t="shared" si="0"/>
        <v>0</v>
      </c>
    </row>
    <row r="30" spans="1:24" x14ac:dyDescent="0.3">
      <c r="A30" s="20" t="s">
        <v>161</v>
      </c>
      <c r="B30" s="20" t="s">
        <v>25</v>
      </c>
      <c r="C30" s="20" t="s">
        <v>139</v>
      </c>
      <c r="D30" s="20" t="s">
        <v>61</v>
      </c>
      <c r="E30" s="20">
        <v>0</v>
      </c>
      <c r="F30" s="20">
        <v>2013</v>
      </c>
      <c r="G30" s="39" t="s">
        <v>274</v>
      </c>
      <c r="H30" s="20" t="s">
        <v>29</v>
      </c>
      <c r="I30" s="36">
        <v>772543.84069839376</v>
      </c>
      <c r="J30" s="35">
        <v>70650158.079728708</v>
      </c>
      <c r="K30" s="20">
        <v>7.8491131379195682</v>
      </c>
      <c r="L30" s="20" t="s">
        <v>321</v>
      </c>
      <c r="M30" s="20">
        <v>36</v>
      </c>
      <c r="N30" s="20">
        <v>0</v>
      </c>
      <c r="O30" s="20">
        <v>6</v>
      </c>
      <c r="P30" s="20" t="s">
        <v>310</v>
      </c>
      <c r="Q30" s="20">
        <v>50</v>
      </c>
      <c r="R30" s="20">
        <v>0</v>
      </c>
      <c r="S30" s="20" t="s">
        <v>333</v>
      </c>
      <c r="T30" s="20">
        <v>45</v>
      </c>
      <c r="U30" s="20">
        <v>0</v>
      </c>
      <c r="V30" s="20">
        <v>0</v>
      </c>
      <c r="W30" s="20">
        <v>0</v>
      </c>
      <c r="X30" s="36">
        <f t="shared" si="0"/>
        <v>0</v>
      </c>
    </row>
    <row r="31" spans="1:24" x14ac:dyDescent="0.3">
      <c r="A31" s="20" t="s">
        <v>59</v>
      </c>
      <c r="B31" s="20" t="s">
        <v>60</v>
      </c>
      <c r="C31" s="20" t="s">
        <v>139</v>
      </c>
      <c r="D31" s="20" t="s">
        <v>61</v>
      </c>
      <c r="E31" s="20">
        <v>0</v>
      </c>
      <c r="F31" s="20">
        <v>2014</v>
      </c>
      <c r="G31" s="39" t="s">
        <v>274</v>
      </c>
      <c r="H31" s="20" t="s">
        <v>29</v>
      </c>
      <c r="I31" s="36">
        <v>1452526.1525139648</v>
      </c>
      <c r="J31" s="35">
        <v>69468565.474122971</v>
      </c>
      <c r="K31" s="20">
        <v>7.8417883307858993</v>
      </c>
      <c r="L31" s="20" t="s">
        <v>321</v>
      </c>
      <c r="M31" s="20">
        <v>37</v>
      </c>
      <c r="N31" s="20">
        <v>0</v>
      </c>
      <c r="O31" s="20">
        <v>7</v>
      </c>
      <c r="P31" s="20" t="s">
        <v>310</v>
      </c>
      <c r="Q31" s="20">
        <v>51</v>
      </c>
      <c r="R31" s="20">
        <v>0</v>
      </c>
      <c r="S31" s="20" t="s">
        <v>333</v>
      </c>
      <c r="T31" s="20">
        <v>46</v>
      </c>
      <c r="U31" s="20">
        <v>0</v>
      </c>
      <c r="V31" s="20">
        <v>0</v>
      </c>
      <c r="W31" s="20">
        <v>0</v>
      </c>
      <c r="X31" s="36">
        <f t="shared" si="0"/>
        <v>0</v>
      </c>
    </row>
    <row r="32" spans="1:24" x14ac:dyDescent="0.3">
      <c r="A32" s="20" t="s">
        <v>162</v>
      </c>
      <c r="B32" s="20" t="s">
        <v>9</v>
      </c>
      <c r="C32" s="20" t="s">
        <v>129</v>
      </c>
      <c r="D32" s="20" t="s">
        <v>82</v>
      </c>
      <c r="E32" s="20">
        <v>151</v>
      </c>
      <c r="F32" s="20">
        <v>2008</v>
      </c>
      <c r="G32" s="20" t="s">
        <v>265</v>
      </c>
      <c r="H32" s="20" t="s">
        <v>2</v>
      </c>
      <c r="I32" s="36">
        <v>1951063.5176090235</v>
      </c>
      <c r="J32" s="35">
        <v>294610591.15896255</v>
      </c>
      <c r="K32" s="20">
        <v>8.4692483555385696</v>
      </c>
      <c r="L32" s="20" t="s">
        <v>286</v>
      </c>
      <c r="M32" s="20">
        <v>61</v>
      </c>
      <c r="N32" s="20">
        <v>0</v>
      </c>
      <c r="O32" s="20">
        <v>42</v>
      </c>
      <c r="P32" s="20" t="s">
        <v>287</v>
      </c>
      <c r="Q32" s="20">
        <v>44</v>
      </c>
      <c r="R32" s="20">
        <v>0</v>
      </c>
      <c r="S32" s="20" t="s">
        <v>288</v>
      </c>
      <c r="T32" s="20">
        <v>45</v>
      </c>
      <c r="U32" s="20">
        <v>0</v>
      </c>
      <c r="V32" s="20">
        <v>151</v>
      </c>
      <c r="W32" s="20">
        <v>0</v>
      </c>
      <c r="X32" s="36">
        <f t="shared" si="0"/>
        <v>1</v>
      </c>
    </row>
    <row r="33" spans="1:24" x14ac:dyDescent="0.3">
      <c r="A33" s="20" t="s">
        <v>0</v>
      </c>
      <c r="B33" s="20" t="s">
        <v>1</v>
      </c>
      <c r="C33" s="20" t="s">
        <v>129</v>
      </c>
      <c r="D33" s="20" t="s">
        <v>111</v>
      </c>
      <c r="E33" s="20">
        <v>71</v>
      </c>
      <c r="F33" s="20">
        <v>2009</v>
      </c>
      <c r="G33" s="20" t="s">
        <v>265</v>
      </c>
      <c r="H33" s="20" t="s">
        <v>2</v>
      </c>
      <c r="I33" s="36">
        <v>2459593.005992657</v>
      </c>
      <c r="J33" s="35">
        <v>346905809.5341202</v>
      </c>
      <c r="K33" s="20">
        <v>8.5402115729106232</v>
      </c>
      <c r="L33" s="20" t="s">
        <v>286</v>
      </c>
      <c r="M33" s="20">
        <v>62</v>
      </c>
      <c r="N33" s="20">
        <v>0</v>
      </c>
      <c r="O33" s="20">
        <v>43</v>
      </c>
      <c r="P33" s="20" t="s">
        <v>287</v>
      </c>
      <c r="Q33" s="20">
        <v>45</v>
      </c>
      <c r="R33" s="20">
        <v>0</v>
      </c>
      <c r="S33" s="20" t="s">
        <v>288</v>
      </c>
      <c r="T33" s="20">
        <v>46</v>
      </c>
      <c r="U33" s="20">
        <v>0</v>
      </c>
      <c r="V33" s="20">
        <v>71</v>
      </c>
      <c r="W33" s="20">
        <v>0</v>
      </c>
      <c r="X33" s="36">
        <f t="shared" si="0"/>
        <v>0.50339630708404914</v>
      </c>
    </row>
    <row r="34" spans="1:24" x14ac:dyDescent="0.3">
      <c r="A34" s="20" t="s">
        <v>0</v>
      </c>
      <c r="B34" s="20" t="s">
        <v>1</v>
      </c>
      <c r="C34" s="20" t="s">
        <v>129</v>
      </c>
      <c r="D34" s="20" t="s">
        <v>213</v>
      </c>
      <c r="E34" s="20">
        <v>454</v>
      </c>
      <c r="F34" s="20">
        <v>2010</v>
      </c>
      <c r="G34" s="20" t="s">
        <v>265</v>
      </c>
      <c r="H34" s="20" t="s">
        <v>2</v>
      </c>
      <c r="I34" s="36">
        <v>531919.51653906889</v>
      </c>
      <c r="J34" s="35">
        <v>158407476.83290651</v>
      </c>
      <c r="K34" s="20">
        <v>8.1997756764368059</v>
      </c>
      <c r="L34" s="20" t="s">
        <v>286</v>
      </c>
      <c r="M34" s="20">
        <v>63</v>
      </c>
      <c r="N34" s="20">
        <v>0</v>
      </c>
      <c r="O34" s="20">
        <v>44</v>
      </c>
      <c r="P34" s="20" t="s">
        <v>287</v>
      </c>
      <c r="Q34" s="20">
        <v>46</v>
      </c>
      <c r="R34" s="20">
        <v>0</v>
      </c>
      <c r="S34" s="20" t="s">
        <v>288</v>
      </c>
      <c r="T34" s="20">
        <v>47</v>
      </c>
      <c r="U34" s="20">
        <v>0</v>
      </c>
      <c r="V34" s="20">
        <v>454</v>
      </c>
      <c r="W34" s="20">
        <v>1</v>
      </c>
      <c r="X34" s="36">
        <f t="shared" ref="X34:X65" si="1">(V34*I34)/J34</f>
        <v>1.524495341614907</v>
      </c>
    </row>
    <row r="35" spans="1:24" x14ac:dyDescent="0.3">
      <c r="A35" s="20" t="s">
        <v>87</v>
      </c>
      <c r="B35" s="20" t="s">
        <v>1</v>
      </c>
      <c r="C35" s="20" t="s">
        <v>129</v>
      </c>
      <c r="D35" s="20" t="s">
        <v>187</v>
      </c>
      <c r="E35" s="20">
        <v>497</v>
      </c>
      <c r="F35" s="20">
        <v>2011</v>
      </c>
      <c r="G35" s="20" t="s">
        <v>265</v>
      </c>
      <c r="H35" s="20" t="s">
        <v>2</v>
      </c>
      <c r="I35" s="36">
        <v>794425.0522134708</v>
      </c>
      <c r="J35" s="35">
        <v>320000000</v>
      </c>
      <c r="K35" s="20">
        <v>8.5051499783199063</v>
      </c>
      <c r="L35" s="20" t="s">
        <v>286</v>
      </c>
      <c r="M35" s="20">
        <v>64</v>
      </c>
      <c r="N35" s="20">
        <v>0</v>
      </c>
      <c r="O35" s="20">
        <v>45</v>
      </c>
      <c r="P35" s="20" t="s">
        <v>318</v>
      </c>
      <c r="Q35" s="20">
        <v>49</v>
      </c>
      <c r="R35" s="20">
        <v>0</v>
      </c>
      <c r="S35" s="20" t="s">
        <v>288</v>
      </c>
      <c r="T35" s="20">
        <v>48</v>
      </c>
      <c r="U35" s="20">
        <v>0</v>
      </c>
      <c r="V35" s="20">
        <v>497</v>
      </c>
      <c r="W35" s="20">
        <v>0</v>
      </c>
      <c r="X35" s="36">
        <f t="shared" si="1"/>
        <v>1.2338414092190468</v>
      </c>
    </row>
    <row r="36" spans="1:24" x14ac:dyDescent="0.3">
      <c r="A36" s="20" t="s">
        <v>0</v>
      </c>
      <c r="B36" s="20" t="s">
        <v>1</v>
      </c>
      <c r="C36" s="20" t="s">
        <v>129</v>
      </c>
      <c r="D36" s="20" t="s">
        <v>166</v>
      </c>
      <c r="E36" s="20">
        <v>378</v>
      </c>
      <c r="F36" s="20">
        <v>2012</v>
      </c>
      <c r="G36" s="20" t="s">
        <v>265</v>
      </c>
      <c r="H36" s="20" t="s">
        <v>2</v>
      </c>
      <c r="I36" s="36">
        <v>817158.21224570042</v>
      </c>
      <c r="J36" s="35">
        <v>280000000</v>
      </c>
      <c r="K36" s="20">
        <v>8.4471580313422194</v>
      </c>
      <c r="L36" s="20" t="s">
        <v>283</v>
      </c>
      <c r="M36" s="20">
        <v>54</v>
      </c>
      <c r="N36" s="20">
        <v>0</v>
      </c>
      <c r="O36" s="20">
        <v>30</v>
      </c>
      <c r="P36" s="20" t="s">
        <v>318</v>
      </c>
      <c r="Q36" s="20">
        <v>50</v>
      </c>
      <c r="R36" s="20">
        <v>0</v>
      </c>
      <c r="S36" s="20" t="s">
        <v>288</v>
      </c>
      <c r="T36" s="20">
        <v>49</v>
      </c>
      <c r="U36" s="20">
        <v>0</v>
      </c>
      <c r="V36" s="20">
        <v>378</v>
      </c>
      <c r="W36" s="20">
        <v>0</v>
      </c>
      <c r="X36" s="36">
        <f t="shared" si="1"/>
        <v>1.1031635865316956</v>
      </c>
    </row>
    <row r="37" spans="1:24" x14ac:dyDescent="0.3">
      <c r="A37" s="20" t="s">
        <v>87</v>
      </c>
      <c r="B37" s="20" t="s">
        <v>1</v>
      </c>
      <c r="C37" s="20" t="s">
        <v>129</v>
      </c>
      <c r="D37" s="20" t="s">
        <v>152</v>
      </c>
      <c r="E37" s="20">
        <v>122</v>
      </c>
      <c r="F37" s="20">
        <v>2013</v>
      </c>
      <c r="G37" s="20" t="s">
        <v>265</v>
      </c>
      <c r="H37" s="20" t="s">
        <v>2</v>
      </c>
      <c r="I37" s="36">
        <v>1033632.4558653213</v>
      </c>
      <c r="J37" s="35">
        <v>235500526.93242902</v>
      </c>
      <c r="K37" s="20">
        <v>8.3719918831999056</v>
      </c>
      <c r="L37" s="20" t="s">
        <v>283</v>
      </c>
      <c r="M37" s="20">
        <v>55</v>
      </c>
      <c r="N37" s="20">
        <v>0</v>
      </c>
      <c r="O37" s="20">
        <v>31</v>
      </c>
      <c r="P37" s="20" t="s">
        <v>329</v>
      </c>
      <c r="Q37" s="20">
        <v>50</v>
      </c>
      <c r="R37" s="20">
        <v>0</v>
      </c>
      <c r="S37" s="20" t="s">
        <v>288</v>
      </c>
      <c r="T37" s="20">
        <v>50</v>
      </c>
      <c r="U37" s="20">
        <v>0</v>
      </c>
      <c r="V37" s="20">
        <v>122</v>
      </c>
      <c r="W37" s="20">
        <v>0</v>
      </c>
      <c r="X37" s="36">
        <f t="shared" si="1"/>
        <v>0.53546869409660114</v>
      </c>
    </row>
    <row r="38" spans="1:24" x14ac:dyDescent="0.3">
      <c r="A38" s="20" t="s">
        <v>87</v>
      </c>
      <c r="B38" s="20" t="s">
        <v>1</v>
      </c>
      <c r="C38" s="20" t="s">
        <v>46</v>
      </c>
      <c r="D38" s="20" t="s">
        <v>116</v>
      </c>
      <c r="E38" s="20">
        <v>27</v>
      </c>
      <c r="F38" s="20">
        <v>2015</v>
      </c>
      <c r="G38" s="20" t="s">
        <v>265</v>
      </c>
      <c r="H38" s="20" t="s">
        <v>246</v>
      </c>
      <c r="I38" s="36">
        <v>17222222.222222224</v>
      </c>
      <c r="J38" s="35">
        <v>465000000</v>
      </c>
      <c r="K38" s="20">
        <v>8.6674529528899544</v>
      </c>
      <c r="L38" s="20" t="s">
        <v>339</v>
      </c>
      <c r="M38" s="20">
        <v>44</v>
      </c>
      <c r="N38" s="20">
        <v>0</v>
      </c>
      <c r="O38" s="20">
        <v>0</v>
      </c>
      <c r="P38" s="20" t="s">
        <v>329</v>
      </c>
      <c r="Q38" s="20">
        <v>52</v>
      </c>
      <c r="R38" s="20">
        <v>0</v>
      </c>
      <c r="S38" s="20" t="s">
        <v>330</v>
      </c>
      <c r="T38" s="20">
        <v>46</v>
      </c>
      <c r="U38" s="20">
        <v>0</v>
      </c>
      <c r="V38" s="20">
        <v>27</v>
      </c>
      <c r="W38" s="20">
        <v>0</v>
      </c>
      <c r="X38" s="36">
        <f t="shared" si="1"/>
        <v>1.0000000000000002</v>
      </c>
    </row>
    <row r="39" spans="1:24" x14ac:dyDescent="0.3">
      <c r="A39" s="20" t="s">
        <v>45</v>
      </c>
      <c r="B39" s="20" t="s">
        <v>28</v>
      </c>
      <c r="C39" s="20" t="s">
        <v>46</v>
      </c>
      <c r="D39" s="20" t="s">
        <v>30</v>
      </c>
      <c r="E39" s="20">
        <v>76</v>
      </c>
      <c r="F39" s="20">
        <v>2016</v>
      </c>
      <c r="G39" s="20" t="s">
        <v>265</v>
      </c>
      <c r="H39" s="20" t="s">
        <v>246</v>
      </c>
      <c r="I39" s="36">
        <v>2894559.7304031639</v>
      </c>
      <c r="J39" s="35">
        <v>219986539.51064044</v>
      </c>
      <c r="K39" s="20">
        <v>8.342396108117228</v>
      </c>
      <c r="L39" s="20" t="s">
        <v>339</v>
      </c>
      <c r="M39" s="20">
        <v>45</v>
      </c>
      <c r="N39" s="20">
        <v>0</v>
      </c>
      <c r="O39" s="20">
        <v>1</v>
      </c>
      <c r="P39" s="20" t="s">
        <v>329</v>
      </c>
      <c r="Q39" s="20">
        <v>53</v>
      </c>
      <c r="R39" s="20">
        <v>0</v>
      </c>
      <c r="S39" s="20" t="s">
        <v>330</v>
      </c>
      <c r="T39" s="20">
        <v>47</v>
      </c>
      <c r="U39" s="20">
        <v>0</v>
      </c>
      <c r="V39" s="20">
        <v>76</v>
      </c>
      <c r="W39" s="20">
        <v>0</v>
      </c>
      <c r="X39" s="36">
        <f t="shared" si="1"/>
        <v>1.0000000000000002</v>
      </c>
    </row>
    <row r="40" spans="1:24" x14ac:dyDescent="0.3">
      <c r="A40" s="20" t="s">
        <v>48</v>
      </c>
      <c r="B40" s="20" t="s">
        <v>49</v>
      </c>
      <c r="C40" s="20" t="s">
        <v>46</v>
      </c>
      <c r="D40" s="20" t="s">
        <v>50</v>
      </c>
      <c r="E40" s="20">
        <v>30</v>
      </c>
      <c r="F40" s="20">
        <v>2017</v>
      </c>
      <c r="G40" s="20" t="s">
        <v>265</v>
      </c>
      <c r="H40" s="20" t="s">
        <v>246</v>
      </c>
      <c r="I40" s="36">
        <v>7471377.7790958835</v>
      </c>
      <c r="J40" s="35">
        <v>224141333.3728765</v>
      </c>
      <c r="K40" s="20">
        <v>8.3505219511380044</v>
      </c>
      <c r="L40" s="20" t="s">
        <v>339</v>
      </c>
      <c r="M40" s="20">
        <v>46</v>
      </c>
      <c r="N40" s="20">
        <v>0</v>
      </c>
      <c r="O40" s="20">
        <v>2</v>
      </c>
      <c r="P40" s="20" t="s">
        <v>329</v>
      </c>
      <c r="Q40" s="20">
        <v>54</v>
      </c>
      <c r="R40" s="20">
        <v>0</v>
      </c>
      <c r="S40" s="20" t="s">
        <v>330</v>
      </c>
      <c r="T40" s="20">
        <v>48</v>
      </c>
      <c r="U40" s="20">
        <v>0</v>
      </c>
      <c r="V40" s="20">
        <v>30</v>
      </c>
      <c r="W40" s="20">
        <v>0</v>
      </c>
      <c r="X40" s="36">
        <f t="shared" si="1"/>
        <v>1</v>
      </c>
    </row>
    <row r="41" spans="1:24" x14ac:dyDescent="0.3">
      <c r="A41" s="20" t="s">
        <v>87</v>
      </c>
      <c r="B41" s="20" t="s">
        <v>1</v>
      </c>
      <c r="C41" s="20" t="s">
        <v>129</v>
      </c>
      <c r="D41" s="20" t="s">
        <v>130</v>
      </c>
      <c r="E41" s="20">
        <v>181</v>
      </c>
      <c r="F41" s="20">
        <v>2014</v>
      </c>
      <c r="G41" s="20" t="s">
        <v>266</v>
      </c>
      <c r="H41" s="20" t="s">
        <v>2</v>
      </c>
      <c r="I41" s="36">
        <v>535412.66715667886</v>
      </c>
      <c r="J41" s="35">
        <v>228253857.98640403</v>
      </c>
      <c r="K41" s="20">
        <v>8.3584181267892355</v>
      </c>
      <c r="L41" s="20" t="s">
        <v>283</v>
      </c>
      <c r="M41" s="20">
        <v>56</v>
      </c>
      <c r="N41" s="20">
        <v>0</v>
      </c>
      <c r="O41" s="20">
        <v>32</v>
      </c>
      <c r="P41" s="20" t="s">
        <v>329</v>
      </c>
      <c r="Q41" s="20">
        <v>50</v>
      </c>
      <c r="R41" s="20">
        <v>0</v>
      </c>
      <c r="S41" s="20" t="s">
        <v>330</v>
      </c>
      <c r="T41" s="20">
        <v>45</v>
      </c>
      <c r="U41" s="20">
        <v>0</v>
      </c>
      <c r="V41" s="20">
        <v>181</v>
      </c>
      <c r="W41" s="20">
        <v>0</v>
      </c>
      <c r="X41" s="36">
        <f t="shared" si="1"/>
        <v>0.42456979089103203</v>
      </c>
    </row>
    <row r="42" spans="1:24" x14ac:dyDescent="0.3">
      <c r="A42" s="20" t="s">
        <v>87</v>
      </c>
      <c r="B42" s="20" t="s">
        <v>1</v>
      </c>
      <c r="C42" s="20" t="s">
        <v>246</v>
      </c>
      <c r="D42" s="20" t="s">
        <v>234</v>
      </c>
      <c r="E42" s="20">
        <v>14</v>
      </c>
      <c r="F42" s="20">
        <v>2008</v>
      </c>
      <c r="G42" s="20" t="s">
        <v>260</v>
      </c>
      <c r="H42" s="20" t="s">
        <v>246</v>
      </c>
      <c r="I42" s="36">
        <v>21548699.234649651</v>
      </c>
      <c r="J42" s="35">
        <v>270677305.19359106</v>
      </c>
      <c r="K42" s="20">
        <v>8.432451844088293</v>
      </c>
      <c r="L42" s="20" t="s">
        <v>276</v>
      </c>
      <c r="M42" s="20">
        <v>54</v>
      </c>
      <c r="N42" s="20">
        <v>0</v>
      </c>
      <c r="O42" s="20">
        <v>32</v>
      </c>
      <c r="P42" s="20" t="s">
        <v>276</v>
      </c>
      <c r="Q42" s="20">
        <v>54</v>
      </c>
      <c r="R42" s="20">
        <v>0</v>
      </c>
      <c r="S42" s="20" t="s">
        <v>277</v>
      </c>
      <c r="T42" s="20">
        <v>48</v>
      </c>
      <c r="U42" s="20">
        <v>0</v>
      </c>
      <c r="V42" s="20">
        <v>14</v>
      </c>
      <c r="W42" s="20">
        <v>1</v>
      </c>
      <c r="X42" s="36">
        <f t="shared" si="1"/>
        <v>1.1145440844009042</v>
      </c>
    </row>
    <row r="43" spans="1:24" x14ac:dyDescent="0.3">
      <c r="A43" s="20" t="s">
        <v>87</v>
      </c>
      <c r="B43" s="20" t="s">
        <v>1</v>
      </c>
      <c r="C43" s="20" t="s">
        <v>226</v>
      </c>
      <c r="D43" s="20" t="s">
        <v>104</v>
      </c>
      <c r="E43" s="20">
        <v>172</v>
      </c>
      <c r="F43" s="20">
        <v>2009</v>
      </c>
      <c r="G43" s="20" t="s">
        <v>260</v>
      </c>
      <c r="H43" s="20" t="s">
        <v>2</v>
      </c>
      <c r="I43" s="36">
        <v>2459593.005992657</v>
      </c>
      <c r="J43" s="35">
        <v>162750000</v>
      </c>
      <c r="K43" s="20">
        <v>8.2115209972402301</v>
      </c>
      <c r="L43" s="20" t="s">
        <v>306</v>
      </c>
      <c r="M43" s="20">
        <v>53</v>
      </c>
      <c r="N43" s="20">
        <v>0</v>
      </c>
      <c r="O43" s="20">
        <v>7</v>
      </c>
      <c r="P43" s="20" t="s">
        <v>276</v>
      </c>
      <c r="Q43" s="20">
        <v>55</v>
      </c>
      <c r="R43" s="20">
        <v>0</v>
      </c>
      <c r="S43" s="20" t="s">
        <v>277</v>
      </c>
      <c r="T43" s="20">
        <v>49</v>
      </c>
      <c r="U43" s="20">
        <v>0</v>
      </c>
      <c r="V43" s="20">
        <v>172</v>
      </c>
      <c r="W43" s="20">
        <v>1</v>
      </c>
      <c r="X43" s="36">
        <f t="shared" si="1"/>
        <v>2.5993855424315635</v>
      </c>
    </row>
    <row r="44" spans="1:24" x14ac:dyDescent="0.3">
      <c r="A44" s="20" t="s">
        <v>71</v>
      </c>
      <c r="B44" s="20" t="s">
        <v>5</v>
      </c>
      <c r="C44" s="20" t="s">
        <v>2</v>
      </c>
      <c r="D44" s="20" t="s">
        <v>216</v>
      </c>
      <c r="E44" s="20">
        <v>214</v>
      </c>
      <c r="F44" s="20">
        <v>2010</v>
      </c>
      <c r="G44" s="20" t="s">
        <v>260</v>
      </c>
      <c r="H44" s="20" t="s">
        <v>2</v>
      </c>
      <c r="I44" s="36">
        <v>531919.51653906889</v>
      </c>
      <c r="J44" s="35">
        <v>143321050.46786779</v>
      </c>
      <c r="K44" s="20">
        <v>8.1563099826557153</v>
      </c>
      <c r="L44" s="20" t="s">
        <v>306</v>
      </c>
      <c r="M44" s="20">
        <v>54</v>
      </c>
      <c r="N44" s="20">
        <v>0</v>
      </c>
      <c r="O44" s="20">
        <v>8</v>
      </c>
      <c r="P44" s="20" t="s">
        <v>276</v>
      </c>
      <c r="Q44" s="20">
        <v>56</v>
      </c>
      <c r="R44" s="20">
        <v>0</v>
      </c>
      <c r="S44" s="20" t="s">
        <v>277</v>
      </c>
      <c r="T44" s="20">
        <v>50</v>
      </c>
      <c r="U44" s="20">
        <v>0</v>
      </c>
      <c r="V44" s="20">
        <v>214</v>
      </c>
      <c r="W44" s="20">
        <v>1</v>
      </c>
      <c r="X44" s="36">
        <f t="shared" si="1"/>
        <v>0.79423627002288344</v>
      </c>
    </row>
    <row r="45" spans="1:24" x14ac:dyDescent="0.3">
      <c r="A45" s="20" t="s">
        <v>71</v>
      </c>
      <c r="B45" s="20" t="s">
        <v>5</v>
      </c>
      <c r="C45" s="20" t="s">
        <v>2</v>
      </c>
      <c r="D45" s="20" t="s">
        <v>192</v>
      </c>
      <c r="E45" s="20">
        <v>165</v>
      </c>
      <c r="F45" s="20">
        <v>2011</v>
      </c>
      <c r="G45" s="20" t="s">
        <v>260</v>
      </c>
      <c r="H45" s="20" t="s">
        <v>2</v>
      </c>
      <c r="I45" s="36">
        <v>794425.0522134708</v>
      </c>
      <c r="J45" s="35">
        <v>125724713.16804725</v>
      </c>
      <c r="K45" s="20">
        <v>8.0994206534822553</v>
      </c>
      <c r="L45" s="20" t="s">
        <v>306</v>
      </c>
      <c r="M45" s="20">
        <v>55</v>
      </c>
      <c r="N45" s="20">
        <v>0</v>
      </c>
      <c r="O45" s="20">
        <v>9</v>
      </c>
      <c r="P45" s="20" t="s">
        <v>283</v>
      </c>
      <c r="Q45" s="20">
        <v>53</v>
      </c>
      <c r="R45" s="20">
        <v>0</v>
      </c>
      <c r="S45" s="20" t="s">
        <v>277</v>
      </c>
      <c r="T45" s="20">
        <v>51</v>
      </c>
      <c r="U45" s="20">
        <v>0</v>
      </c>
      <c r="V45" s="20">
        <v>165</v>
      </c>
      <c r="W45" s="20">
        <v>1</v>
      </c>
      <c r="X45" s="36">
        <f t="shared" si="1"/>
        <v>1.0425964021887824</v>
      </c>
    </row>
    <row r="46" spans="1:24" x14ac:dyDescent="0.3">
      <c r="A46" s="20" t="s">
        <v>71</v>
      </c>
      <c r="B46" s="20" t="s">
        <v>5</v>
      </c>
      <c r="C46" s="20" t="s">
        <v>2</v>
      </c>
      <c r="D46" s="20" t="s">
        <v>170</v>
      </c>
      <c r="E46" s="20">
        <v>142</v>
      </c>
      <c r="F46" s="20">
        <v>2012</v>
      </c>
      <c r="G46" s="20" t="s">
        <v>260</v>
      </c>
      <c r="H46" s="20" t="s">
        <v>2</v>
      </c>
      <c r="I46" s="36">
        <v>817158.21224570042</v>
      </c>
      <c r="J46" s="35">
        <v>143992515.50254557</v>
      </c>
      <c r="K46" s="20">
        <v>8.1583399187589993</v>
      </c>
      <c r="L46" s="20" t="s">
        <v>306</v>
      </c>
      <c r="M46" s="20">
        <v>56</v>
      </c>
      <c r="N46" s="20">
        <v>0</v>
      </c>
      <c r="O46" s="20">
        <v>10</v>
      </c>
      <c r="P46" s="20" t="s">
        <v>327</v>
      </c>
      <c r="Q46" s="20">
        <v>53</v>
      </c>
      <c r="R46" s="20">
        <v>0</v>
      </c>
      <c r="S46" s="20" t="s">
        <v>277</v>
      </c>
      <c r="T46" s="20">
        <v>52</v>
      </c>
      <c r="U46" s="20">
        <v>0</v>
      </c>
      <c r="V46" s="20">
        <v>142</v>
      </c>
      <c r="W46" s="20">
        <v>1</v>
      </c>
      <c r="X46" s="36">
        <f t="shared" si="1"/>
        <v>0.80585067726550075</v>
      </c>
    </row>
    <row r="47" spans="1:24" x14ac:dyDescent="0.3">
      <c r="A47" s="20" t="s">
        <v>0</v>
      </c>
      <c r="B47" s="20" t="s">
        <v>1</v>
      </c>
      <c r="C47" s="20" t="s">
        <v>2</v>
      </c>
      <c r="D47" s="20" t="s">
        <v>147</v>
      </c>
      <c r="E47" s="20">
        <v>360</v>
      </c>
      <c r="F47" s="20">
        <v>2013</v>
      </c>
      <c r="G47" s="20" t="s">
        <v>260</v>
      </c>
      <c r="H47" s="20" t="s">
        <v>2</v>
      </c>
      <c r="I47" s="36">
        <v>1033632.4558653213</v>
      </c>
      <c r="J47" s="35">
        <v>224549752.43007106</v>
      </c>
      <c r="K47" s="20">
        <v>8.3513125805819293</v>
      </c>
      <c r="L47" s="20" t="s">
        <v>328</v>
      </c>
      <c r="M47" s="20">
        <v>41</v>
      </c>
      <c r="N47" s="20">
        <v>0</v>
      </c>
      <c r="O47" s="20">
        <v>4</v>
      </c>
      <c r="P47" s="20" t="s">
        <v>327</v>
      </c>
      <c r="Q47" s="20">
        <v>54</v>
      </c>
      <c r="R47" s="20">
        <v>0</v>
      </c>
      <c r="S47" s="20" t="s">
        <v>285</v>
      </c>
      <c r="T47" s="20">
        <v>39</v>
      </c>
      <c r="U47" s="20">
        <v>0</v>
      </c>
      <c r="V47" s="20">
        <v>360</v>
      </c>
      <c r="W47" s="20">
        <v>1</v>
      </c>
      <c r="X47" s="36">
        <f t="shared" si="1"/>
        <v>1.6571280087578673</v>
      </c>
    </row>
    <row r="48" spans="1:24" x14ac:dyDescent="0.3">
      <c r="A48" s="20" t="s">
        <v>0</v>
      </c>
      <c r="B48" s="20" t="s">
        <v>1</v>
      </c>
      <c r="C48" s="20" t="s">
        <v>2</v>
      </c>
      <c r="D48" s="20" t="s">
        <v>124</v>
      </c>
      <c r="E48" s="20">
        <v>701</v>
      </c>
      <c r="F48" s="20">
        <v>2014</v>
      </c>
      <c r="G48" s="20" t="s">
        <v>260</v>
      </c>
      <c r="H48" s="20" t="s">
        <v>2</v>
      </c>
      <c r="I48" s="36">
        <v>535412.66715667886</v>
      </c>
      <c r="J48" s="35">
        <v>297970525.48007745</v>
      </c>
      <c r="K48" s="20">
        <v>8.4741733068465859</v>
      </c>
      <c r="L48" s="20" t="s">
        <v>328</v>
      </c>
      <c r="M48" s="20">
        <v>42</v>
      </c>
      <c r="N48" s="20">
        <v>0</v>
      </c>
      <c r="O48" s="20">
        <v>5</v>
      </c>
      <c r="P48" s="20" t="s">
        <v>327</v>
      </c>
      <c r="Q48" s="20">
        <v>55</v>
      </c>
      <c r="R48" s="20">
        <v>0</v>
      </c>
      <c r="S48" s="20" t="s">
        <v>285</v>
      </c>
      <c r="T48" s="20">
        <v>40</v>
      </c>
      <c r="U48" s="20">
        <v>0</v>
      </c>
      <c r="V48" s="20">
        <v>701</v>
      </c>
      <c r="W48" s="20">
        <v>1</v>
      </c>
      <c r="X48" s="36">
        <f t="shared" si="1"/>
        <v>1.2596020330270095</v>
      </c>
    </row>
    <row r="49" spans="1:24" x14ac:dyDescent="0.3">
      <c r="A49" s="20" t="s">
        <v>71</v>
      </c>
      <c r="B49" s="20" t="s">
        <v>5</v>
      </c>
      <c r="C49" s="20" t="s">
        <v>2</v>
      </c>
      <c r="D49" s="20" t="s">
        <v>98</v>
      </c>
      <c r="E49" s="20">
        <v>703</v>
      </c>
      <c r="F49" s="20">
        <v>2015</v>
      </c>
      <c r="G49" s="20" t="s">
        <v>260</v>
      </c>
      <c r="H49" s="20" t="s">
        <v>2</v>
      </c>
      <c r="I49" s="36">
        <v>677113.88187426154</v>
      </c>
      <c r="J49" s="35">
        <v>342081697.32038301</v>
      </c>
      <c r="K49" s="20">
        <v>8.5341298383902586</v>
      </c>
      <c r="L49" s="20" t="s">
        <v>328</v>
      </c>
      <c r="M49" s="20">
        <v>43</v>
      </c>
      <c r="N49" s="20">
        <v>0</v>
      </c>
      <c r="O49" s="20">
        <v>6</v>
      </c>
      <c r="P49" s="20" t="s">
        <v>327</v>
      </c>
      <c r="Q49" s="20">
        <v>56</v>
      </c>
      <c r="R49" s="20">
        <v>0</v>
      </c>
      <c r="S49" s="20" t="s">
        <v>285</v>
      </c>
      <c r="T49" s="20">
        <v>41</v>
      </c>
      <c r="U49" s="20">
        <v>0</v>
      </c>
      <c r="V49" s="20">
        <v>703</v>
      </c>
      <c r="W49" s="20">
        <v>1</v>
      </c>
      <c r="X49" s="36">
        <f t="shared" si="1"/>
        <v>1.3915127955875077</v>
      </c>
    </row>
    <row r="50" spans="1:24" x14ac:dyDescent="0.3">
      <c r="A50" s="20" t="s">
        <v>71</v>
      </c>
      <c r="B50" s="20" t="s">
        <v>5</v>
      </c>
      <c r="C50" s="20" t="s">
        <v>2</v>
      </c>
      <c r="D50" s="20" t="s">
        <v>72</v>
      </c>
      <c r="E50" s="20">
        <v>765</v>
      </c>
      <c r="F50" s="20">
        <v>2016</v>
      </c>
      <c r="G50" s="20" t="s">
        <v>260</v>
      </c>
      <c r="H50" s="20" t="s">
        <v>2</v>
      </c>
      <c r="I50" s="36">
        <v>556599.93293156277</v>
      </c>
      <c r="J50" s="35">
        <v>275706182.02317637</v>
      </c>
      <c r="K50" s="20">
        <v>8.4404465041850347</v>
      </c>
      <c r="L50" s="20" t="s">
        <v>328</v>
      </c>
      <c r="M50" s="20">
        <v>44</v>
      </c>
      <c r="N50" s="20">
        <v>0</v>
      </c>
      <c r="O50" s="20">
        <v>7</v>
      </c>
      <c r="P50" s="20" t="s">
        <v>327</v>
      </c>
      <c r="Q50" s="20">
        <v>57</v>
      </c>
      <c r="R50" s="20">
        <v>0</v>
      </c>
      <c r="S50" s="20" t="s">
        <v>285</v>
      </c>
      <c r="T50" s="20">
        <v>42</v>
      </c>
      <c r="U50" s="20">
        <v>0</v>
      </c>
      <c r="V50" s="20">
        <v>765</v>
      </c>
      <c r="W50" s="20">
        <v>1</v>
      </c>
      <c r="X50" s="36">
        <f t="shared" si="1"/>
        <v>1.5443939108222537</v>
      </c>
    </row>
    <row r="51" spans="1:24" x14ac:dyDescent="0.3">
      <c r="A51" s="20" t="s">
        <v>8</v>
      </c>
      <c r="B51" s="20" t="s">
        <v>9</v>
      </c>
      <c r="C51" s="20" t="s">
        <v>2</v>
      </c>
      <c r="D51" s="20" t="s">
        <v>10</v>
      </c>
      <c r="E51" s="20">
        <v>668</v>
      </c>
      <c r="F51" s="20">
        <v>2017</v>
      </c>
      <c r="G51" s="20" t="s">
        <v>260</v>
      </c>
      <c r="H51" s="20" t="s">
        <v>2</v>
      </c>
      <c r="I51" s="36">
        <v>601144.45749698603</v>
      </c>
      <c r="J51" s="35">
        <v>324302505.29793233</v>
      </c>
      <c r="K51" s="20">
        <v>8.5109503036925993</v>
      </c>
      <c r="L51" s="20" t="s">
        <v>328</v>
      </c>
      <c r="M51" s="20">
        <v>45</v>
      </c>
      <c r="N51" s="20">
        <v>0</v>
      </c>
      <c r="O51" s="20">
        <v>8</v>
      </c>
      <c r="P51" s="20" t="s">
        <v>284</v>
      </c>
      <c r="Q51" s="20">
        <v>49</v>
      </c>
      <c r="R51" s="20">
        <v>0</v>
      </c>
      <c r="S51" s="20" t="s">
        <v>360</v>
      </c>
      <c r="T51" s="20">
        <v>43</v>
      </c>
      <c r="U51" s="20">
        <v>0</v>
      </c>
      <c r="V51" s="20">
        <v>668</v>
      </c>
      <c r="W51" s="20">
        <v>1</v>
      </c>
      <c r="X51" s="36">
        <f t="shared" si="1"/>
        <v>1.2382405039981879</v>
      </c>
    </row>
    <row r="52" spans="1:24" x14ac:dyDescent="0.3">
      <c r="A52" s="20" t="s">
        <v>222</v>
      </c>
      <c r="B52" s="20" t="s">
        <v>34</v>
      </c>
      <c r="C52" s="20" t="s">
        <v>209</v>
      </c>
      <c r="D52" s="20" t="s">
        <v>61</v>
      </c>
      <c r="E52" s="20">
        <v>0</v>
      </c>
      <c r="F52" s="20">
        <v>2010</v>
      </c>
      <c r="G52" s="39" t="s">
        <v>275</v>
      </c>
      <c r="H52" s="20" t="s">
        <v>256</v>
      </c>
      <c r="I52" s="36">
        <v>3729010.7223495729</v>
      </c>
      <c r="J52" s="35">
        <v>58082741.505399048</v>
      </c>
      <c r="K52" s="20">
        <v>7.7640471068753678</v>
      </c>
      <c r="L52" s="20" t="s">
        <v>312</v>
      </c>
      <c r="M52" s="20">
        <v>56</v>
      </c>
      <c r="N52" s="20">
        <v>0</v>
      </c>
      <c r="O52" s="20">
        <v>1</v>
      </c>
      <c r="P52" s="20" t="s">
        <v>313</v>
      </c>
      <c r="Q52" s="20">
        <v>44</v>
      </c>
      <c r="R52" s="20">
        <v>0</v>
      </c>
      <c r="S52" s="20" t="s">
        <v>313</v>
      </c>
      <c r="T52" s="20">
        <v>44</v>
      </c>
      <c r="U52" s="20">
        <v>0</v>
      </c>
      <c r="V52" s="20">
        <v>0</v>
      </c>
      <c r="W52" s="20">
        <v>0</v>
      </c>
      <c r="X52" s="36">
        <f t="shared" si="1"/>
        <v>0</v>
      </c>
    </row>
    <row r="53" spans="1:24" x14ac:dyDescent="0.3">
      <c r="A53" s="20" t="s">
        <v>181</v>
      </c>
      <c r="B53" s="20" t="s">
        <v>49</v>
      </c>
      <c r="C53" s="20" t="s">
        <v>209</v>
      </c>
      <c r="D53" s="20" t="s">
        <v>61</v>
      </c>
      <c r="E53" s="20">
        <v>0</v>
      </c>
      <c r="F53" s="20">
        <v>2011</v>
      </c>
      <c r="G53" s="39" t="s">
        <v>275</v>
      </c>
      <c r="H53" s="20" t="s">
        <v>256</v>
      </c>
      <c r="I53" s="36">
        <v>52200000</v>
      </c>
      <c r="J53" s="35">
        <v>66000000</v>
      </c>
      <c r="K53" s="20">
        <v>7.8195439355418683</v>
      </c>
      <c r="L53" s="20" t="s">
        <v>312</v>
      </c>
      <c r="M53" s="20">
        <v>57</v>
      </c>
      <c r="N53" s="20">
        <v>0</v>
      </c>
      <c r="O53" s="20">
        <v>2</v>
      </c>
      <c r="P53" s="20" t="s">
        <v>313</v>
      </c>
      <c r="Q53" s="20">
        <v>45</v>
      </c>
      <c r="R53" s="20">
        <v>0</v>
      </c>
      <c r="S53" s="20" t="s">
        <v>313</v>
      </c>
      <c r="T53" s="20">
        <v>45</v>
      </c>
      <c r="U53" s="20">
        <v>0</v>
      </c>
      <c r="V53" s="20">
        <v>0</v>
      </c>
      <c r="W53" s="20">
        <v>0</v>
      </c>
      <c r="X53" s="36">
        <f t="shared" si="1"/>
        <v>0</v>
      </c>
    </row>
    <row r="54" spans="1:24" x14ac:dyDescent="0.3">
      <c r="A54" s="20" t="s">
        <v>180</v>
      </c>
      <c r="B54" s="20" t="s">
        <v>5</v>
      </c>
      <c r="C54" s="20" t="s">
        <v>160</v>
      </c>
      <c r="D54" s="20" t="s">
        <v>61</v>
      </c>
      <c r="E54" s="20">
        <v>0</v>
      </c>
      <c r="F54" s="20">
        <v>2012</v>
      </c>
      <c r="G54" s="39" t="s">
        <v>275</v>
      </c>
      <c r="H54" s="20" t="s">
        <v>256</v>
      </c>
      <c r="I54" s="36">
        <v>75000000</v>
      </c>
      <c r="J54" s="35">
        <v>50000000</v>
      </c>
      <c r="K54" s="20">
        <v>7.6989700043360187</v>
      </c>
      <c r="L54" s="20" t="s">
        <v>312</v>
      </c>
      <c r="M54" s="20">
        <v>58</v>
      </c>
      <c r="N54" s="20">
        <v>0</v>
      </c>
      <c r="O54" s="20">
        <v>3</v>
      </c>
      <c r="P54" s="20" t="s">
        <v>322</v>
      </c>
      <c r="Q54" s="20">
        <v>47</v>
      </c>
      <c r="R54" s="20">
        <v>0</v>
      </c>
      <c r="S54" s="20" t="s">
        <v>313</v>
      </c>
      <c r="T54" s="20">
        <v>46</v>
      </c>
      <c r="U54" s="20">
        <v>0</v>
      </c>
      <c r="V54" s="20">
        <v>0</v>
      </c>
      <c r="W54" s="20">
        <v>0</v>
      </c>
      <c r="X54" s="36">
        <f t="shared" si="1"/>
        <v>0</v>
      </c>
    </row>
    <row r="55" spans="1:24" x14ac:dyDescent="0.3">
      <c r="A55" s="20" t="s">
        <v>137</v>
      </c>
      <c r="B55" s="20" t="s">
        <v>25</v>
      </c>
      <c r="C55" s="20" t="s">
        <v>160</v>
      </c>
      <c r="D55" s="20" t="s">
        <v>61</v>
      </c>
      <c r="E55" s="20">
        <v>0</v>
      </c>
      <c r="F55" s="20">
        <v>2013</v>
      </c>
      <c r="G55" s="39" t="s">
        <v>275</v>
      </c>
      <c r="H55" s="20" t="s">
        <v>256</v>
      </c>
      <c r="I55" s="36">
        <v>82425184.426350161</v>
      </c>
      <c r="J55" s="35">
        <v>82425184.426350161</v>
      </c>
      <c r="K55" s="20">
        <v>7.9160599275501813</v>
      </c>
      <c r="L55" s="20" t="s">
        <v>312</v>
      </c>
      <c r="M55" s="20">
        <v>59</v>
      </c>
      <c r="N55" s="20">
        <v>0</v>
      </c>
      <c r="O55" s="20">
        <v>4</v>
      </c>
      <c r="P55" s="20" t="s">
        <v>322</v>
      </c>
      <c r="Q55" s="20">
        <v>48</v>
      </c>
      <c r="R55" s="20">
        <v>0</v>
      </c>
      <c r="S55" s="20" t="s">
        <v>313</v>
      </c>
      <c r="T55" s="20">
        <v>47</v>
      </c>
      <c r="U55" s="20">
        <v>0</v>
      </c>
      <c r="V55" s="20">
        <v>0</v>
      </c>
      <c r="W55" s="20">
        <v>0</v>
      </c>
      <c r="X55" s="36">
        <f t="shared" si="1"/>
        <v>0</v>
      </c>
    </row>
    <row r="56" spans="1:24" x14ac:dyDescent="0.3">
      <c r="A56" s="20" t="s">
        <v>140</v>
      </c>
      <c r="B56" s="20" t="s">
        <v>1</v>
      </c>
      <c r="C56" s="20" t="s">
        <v>120</v>
      </c>
      <c r="D56" s="20" t="s">
        <v>61</v>
      </c>
      <c r="E56" s="20">
        <v>2</v>
      </c>
      <c r="F56" s="20">
        <v>2014</v>
      </c>
      <c r="G56" s="39" t="s">
        <v>275</v>
      </c>
      <c r="H56" s="20" t="s">
        <v>6</v>
      </c>
      <c r="I56" s="36">
        <v>2110297.9941453203</v>
      </c>
      <c r="J56" s="35">
        <v>59544484.692105398</v>
      </c>
      <c r="K56" s="20">
        <v>7.7748415411552863</v>
      </c>
      <c r="L56" s="20" t="s">
        <v>312</v>
      </c>
      <c r="M56" s="20">
        <v>60</v>
      </c>
      <c r="N56" s="20">
        <v>0</v>
      </c>
      <c r="O56" s="20">
        <v>5</v>
      </c>
      <c r="P56" s="20" t="s">
        <v>322</v>
      </c>
      <c r="Q56" s="20">
        <v>49</v>
      </c>
      <c r="R56" s="20">
        <v>0</v>
      </c>
      <c r="S56" s="20" t="s">
        <v>280</v>
      </c>
      <c r="T56" s="20">
        <v>46</v>
      </c>
      <c r="U56" s="20">
        <v>0</v>
      </c>
      <c r="V56" s="20">
        <v>2</v>
      </c>
      <c r="W56" s="20">
        <v>0</v>
      </c>
      <c r="X56" s="36">
        <f t="shared" si="1"/>
        <v>7.0881392460017734E-2</v>
      </c>
    </row>
    <row r="57" spans="1:24" x14ac:dyDescent="0.3">
      <c r="A57" s="20" t="s">
        <v>123</v>
      </c>
      <c r="B57" s="20" t="s">
        <v>1</v>
      </c>
      <c r="C57" s="20" t="s">
        <v>120</v>
      </c>
      <c r="D57" s="20" t="s">
        <v>61</v>
      </c>
      <c r="E57" s="20">
        <v>0</v>
      </c>
      <c r="F57" s="20">
        <v>2015</v>
      </c>
      <c r="G57" s="39" t="s">
        <v>275</v>
      </c>
      <c r="H57" s="20" t="s">
        <v>6</v>
      </c>
      <c r="I57" s="36">
        <v>1302262.9310344828</v>
      </c>
      <c r="J57" s="35">
        <v>83000000</v>
      </c>
      <c r="K57" s="20">
        <v>7.9190780923760737</v>
      </c>
      <c r="L57" s="20" t="s">
        <v>312</v>
      </c>
      <c r="M57" s="20">
        <v>61</v>
      </c>
      <c r="N57" s="20">
        <v>0</v>
      </c>
      <c r="O57" s="20">
        <v>6</v>
      </c>
      <c r="P57" s="20" t="s">
        <v>340</v>
      </c>
      <c r="Q57" s="20">
        <v>53</v>
      </c>
      <c r="R57" s="20">
        <v>0</v>
      </c>
      <c r="S57" s="20" t="s">
        <v>280</v>
      </c>
      <c r="T57" s="20">
        <v>47</v>
      </c>
      <c r="U57" s="20">
        <v>0</v>
      </c>
      <c r="V57" s="20">
        <v>0</v>
      </c>
      <c r="W57" s="20">
        <v>0</v>
      </c>
      <c r="X57" s="36">
        <f t="shared" si="1"/>
        <v>0</v>
      </c>
    </row>
    <row r="58" spans="1:24" x14ac:dyDescent="0.3">
      <c r="A58" s="20" t="s">
        <v>53</v>
      </c>
      <c r="B58" s="20" t="s">
        <v>5</v>
      </c>
      <c r="C58" s="20" t="s">
        <v>93</v>
      </c>
      <c r="D58" s="20" t="s">
        <v>92</v>
      </c>
      <c r="E58" s="20">
        <v>1</v>
      </c>
      <c r="F58" s="20">
        <v>2016</v>
      </c>
      <c r="G58" s="39" t="s">
        <v>275</v>
      </c>
      <c r="H58" s="20" t="s">
        <v>2</v>
      </c>
      <c r="I58" s="36">
        <v>556599.93293156277</v>
      </c>
      <c r="J58" s="35">
        <v>96089720.598823935</v>
      </c>
      <c r="K58" s="20">
        <v>7.9826769305823042</v>
      </c>
      <c r="L58" s="20" t="s">
        <v>312</v>
      </c>
      <c r="M58" s="20">
        <v>62</v>
      </c>
      <c r="N58" s="20">
        <v>0</v>
      </c>
      <c r="O58" s="20">
        <v>7</v>
      </c>
      <c r="P58" s="20" t="s">
        <v>340</v>
      </c>
      <c r="Q58" s="20">
        <v>54</v>
      </c>
      <c r="R58" s="20">
        <v>0</v>
      </c>
      <c r="S58" s="20" t="s">
        <v>280</v>
      </c>
      <c r="T58" s="20">
        <v>48</v>
      </c>
      <c r="U58" s="20">
        <v>0</v>
      </c>
      <c r="V58" s="20">
        <v>1</v>
      </c>
      <c r="W58" s="20">
        <v>0</v>
      </c>
      <c r="X58" s="36">
        <f t="shared" si="1"/>
        <v>5.792502355744961E-3</v>
      </c>
    </row>
    <row r="59" spans="1:24" x14ac:dyDescent="0.3">
      <c r="A59" s="20" t="s">
        <v>247</v>
      </c>
      <c r="B59" s="20" t="s">
        <v>1</v>
      </c>
      <c r="C59" s="20" t="s">
        <v>245</v>
      </c>
      <c r="D59" s="20" t="s">
        <v>52</v>
      </c>
      <c r="E59" s="20">
        <v>29</v>
      </c>
      <c r="F59" s="20">
        <v>2008</v>
      </c>
      <c r="G59" s="20" t="s">
        <v>262</v>
      </c>
      <c r="H59" s="20" t="s">
        <v>29</v>
      </c>
      <c r="I59" s="36">
        <v>3483825.1177178896</v>
      </c>
      <c r="J59" s="35">
        <v>111983301.09365597</v>
      </c>
      <c r="K59" s="20">
        <v>8.0491532656739491</v>
      </c>
      <c r="L59" s="20" t="s">
        <v>281</v>
      </c>
      <c r="M59" s="20">
        <v>35</v>
      </c>
      <c r="N59" s="20">
        <v>0</v>
      </c>
      <c r="O59" s="20">
        <v>3</v>
      </c>
      <c r="P59" s="20" t="s">
        <v>282</v>
      </c>
      <c r="Q59" s="20">
        <v>34</v>
      </c>
      <c r="R59" s="20">
        <v>0</v>
      </c>
      <c r="S59" s="20" t="s">
        <v>330</v>
      </c>
      <c r="T59" s="20">
        <v>39</v>
      </c>
      <c r="U59" s="20">
        <v>0</v>
      </c>
      <c r="V59" s="20">
        <v>29</v>
      </c>
      <c r="W59" s="20">
        <v>0</v>
      </c>
      <c r="X59" s="36">
        <f t="shared" si="1"/>
        <v>0.902196375951828</v>
      </c>
    </row>
    <row r="60" spans="1:24" x14ac:dyDescent="0.3">
      <c r="A60" s="20" t="s">
        <v>4</v>
      </c>
      <c r="B60" s="20" t="s">
        <v>5</v>
      </c>
      <c r="C60" s="20" t="s">
        <v>211</v>
      </c>
      <c r="D60" s="20" t="s">
        <v>227</v>
      </c>
      <c r="E60" s="20">
        <v>153</v>
      </c>
      <c r="F60" s="20">
        <v>2009</v>
      </c>
      <c r="G60" s="20" t="s">
        <v>262</v>
      </c>
      <c r="H60" s="20" t="s">
        <v>29</v>
      </c>
      <c r="I60" s="36">
        <v>2505596.1591185923</v>
      </c>
      <c r="J60" s="35">
        <v>200000000</v>
      </c>
      <c r="K60" s="20">
        <v>8.3010299956639813</v>
      </c>
      <c r="L60" s="20" t="s">
        <v>281</v>
      </c>
      <c r="M60" s="20">
        <v>36</v>
      </c>
      <c r="N60" s="20">
        <v>0</v>
      </c>
      <c r="O60" s="20">
        <v>4</v>
      </c>
      <c r="P60" s="20" t="s">
        <v>282</v>
      </c>
      <c r="Q60" s="20">
        <v>35</v>
      </c>
      <c r="R60" s="20">
        <v>0</v>
      </c>
      <c r="S60" s="20" t="s">
        <v>330</v>
      </c>
      <c r="T60" s="20">
        <v>40</v>
      </c>
      <c r="U60" s="20">
        <v>0</v>
      </c>
      <c r="V60" s="20">
        <v>153.5</v>
      </c>
      <c r="W60" s="20">
        <v>0</v>
      </c>
      <c r="X60" s="36">
        <f t="shared" si="1"/>
        <v>1.9230450521235194</v>
      </c>
    </row>
    <row r="61" spans="1:24" x14ac:dyDescent="0.3">
      <c r="A61" s="20" t="s">
        <v>4</v>
      </c>
      <c r="B61" s="20" t="s">
        <v>5</v>
      </c>
      <c r="C61" s="20" t="s">
        <v>211</v>
      </c>
      <c r="D61" s="20" t="s">
        <v>74</v>
      </c>
      <c r="E61" s="20">
        <v>498</v>
      </c>
      <c r="F61" s="20">
        <v>2010</v>
      </c>
      <c r="G61" s="20" t="s">
        <v>262</v>
      </c>
      <c r="H61" s="20" t="s">
        <v>29</v>
      </c>
      <c r="I61" s="36">
        <v>538649.32742525893</v>
      </c>
      <c r="J61" s="35">
        <v>199895149.33676296</v>
      </c>
      <c r="K61" s="20">
        <v>8.3008022556396934</v>
      </c>
      <c r="L61" s="20" t="s">
        <v>281</v>
      </c>
      <c r="M61" s="20">
        <v>37</v>
      </c>
      <c r="N61" s="20">
        <v>0</v>
      </c>
      <c r="O61" s="20">
        <v>5</v>
      </c>
      <c r="P61" s="20" t="s">
        <v>282</v>
      </c>
      <c r="Q61" s="20">
        <v>36</v>
      </c>
      <c r="R61" s="20">
        <v>0</v>
      </c>
      <c r="S61" s="20" t="s">
        <v>330</v>
      </c>
      <c r="T61" s="20">
        <v>41</v>
      </c>
      <c r="U61" s="20">
        <v>0</v>
      </c>
      <c r="V61" s="20">
        <v>498</v>
      </c>
      <c r="W61" s="20">
        <v>0</v>
      </c>
      <c r="X61" s="36">
        <f t="shared" si="1"/>
        <v>1.3419403419632916</v>
      </c>
    </row>
    <row r="62" spans="1:24" x14ac:dyDescent="0.3">
      <c r="A62" s="20" t="s">
        <v>4</v>
      </c>
      <c r="B62" s="20" t="s">
        <v>5</v>
      </c>
      <c r="C62" s="20" t="s">
        <v>103</v>
      </c>
      <c r="D62" s="20" t="s">
        <v>186</v>
      </c>
      <c r="E62" s="20">
        <v>650</v>
      </c>
      <c r="F62" s="20">
        <v>2011</v>
      </c>
      <c r="G62" s="20" t="s">
        <v>262</v>
      </c>
      <c r="H62" s="20" t="s">
        <v>29</v>
      </c>
      <c r="I62" s="36">
        <v>816044.2600276625</v>
      </c>
      <c r="J62" s="35">
        <v>285000000</v>
      </c>
      <c r="K62" s="20">
        <v>8.4548448600085102</v>
      </c>
      <c r="L62" s="20" t="s">
        <v>281</v>
      </c>
      <c r="M62" s="20">
        <v>38</v>
      </c>
      <c r="N62" s="20">
        <v>0</v>
      </c>
      <c r="O62" s="20">
        <v>6</v>
      </c>
      <c r="P62" s="20" t="s">
        <v>282</v>
      </c>
      <c r="Q62" s="20">
        <v>37</v>
      </c>
      <c r="R62" s="20">
        <v>0</v>
      </c>
      <c r="S62" s="20" t="s">
        <v>330</v>
      </c>
      <c r="T62" s="20">
        <v>42</v>
      </c>
      <c r="U62" s="20">
        <v>0</v>
      </c>
      <c r="V62" s="20">
        <v>650</v>
      </c>
      <c r="W62" s="20">
        <v>0</v>
      </c>
      <c r="X62" s="36">
        <f t="shared" si="1"/>
        <v>1.8611535755016864</v>
      </c>
    </row>
    <row r="63" spans="1:24" x14ac:dyDescent="0.3">
      <c r="A63" s="20" t="s">
        <v>4</v>
      </c>
      <c r="B63" s="20" t="s">
        <v>5</v>
      </c>
      <c r="C63" s="20" t="s">
        <v>103</v>
      </c>
      <c r="D63" s="20" t="s">
        <v>164</v>
      </c>
      <c r="E63" s="20">
        <v>460</v>
      </c>
      <c r="F63" s="20">
        <v>2012</v>
      </c>
      <c r="G63" s="20" t="s">
        <v>262</v>
      </c>
      <c r="H63" s="20" t="s">
        <v>29</v>
      </c>
      <c r="I63" s="36">
        <v>452911.57440690149</v>
      </c>
      <c r="J63" s="35">
        <v>280000000</v>
      </c>
      <c r="K63" s="20">
        <v>8.4471580313422194</v>
      </c>
      <c r="L63" s="20" t="s">
        <v>281</v>
      </c>
      <c r="M63" s="20">
        <v>39</v>
      </c>
      <c r="N63" s="20">
        <v>0</v>
      </c>
      <c r="O63" s="20">
        <v>7</v>
      </c>
      <c r="P63" s="20" t="s">
        <v>282</v>
      </c>
      <c r="Q63" s="20">
        <v>38</v>
      </c>
      <c r="R63" s="20">
        <v>0</v>
      </c>
      <c r="S63" s="20" t="s">
        <v>330</v>
      </c>
      <c r="T63" s="20">
        <v>43</v>
      </c>
      <c r="U63" s="20">
        <v>0</v>
      </c>
      <c r="V63" s="20">
        <v>460</v>
      </c>
      <c r="W63" s="20">
        <v>0</v>
      </c>
      <c r="X63" s="36">
        <f t="shared" si="1"/>
        <v>0.74406901509705248</v>
      </c>
    </row>
    <row r="64" spans="1:24" x14ac:dyDescent="0.3">
      <c r="A64" s="20" t="s">
        <v>4</v>
      </c>
      <c r="B64" s="20" t="s">
        <v>5</v>
      </c>
      <c r="C64" s="20" t="s">
        <v>103</v>
      </c>
      <c r="D64" s="20" t="s">
        <v>143</v>
      </c>
      <c r="E64" s="20">
        <v>596</v>
      </c>
      <c r="F64" s="20">
        <v>2013</v>
      </c>
      <c r="G64" s="20" t="s">
        <v>262</v>
      </c>
      <c r="H64" s="20" t="s">
        <v>29</v>
      </c>
      <c r="I64" s="36">
        <v>772543.84069839376</v>
      </c>
      <c r="J64" s="35">
        <v>300000000</v>
      </c>
      <c r="K64" s="20">
        <v>8.4771212547196626</v>
      </c>
      <c r="L64" s="20" t="s">
        <v>281</v>
      </c>
      <c r="M64" s="20">
        <v>40</v>
      </c>
      <c r="N64" s="20">
        <v>0</v>
      </c>
      <c r="O64" s="20">
        <v>8</v>
      </c>
      <c r="P64" s="20" t="s">
        <v>282</v>
      </c>
      <c r="Q64" s="20">
        <v>39</v>
      </c>
      <c r="R64" s="20">
        <v>0</v>
      </c>
      <c r="S64" s="20" t="s">
        <v>330</v>
      </c>
      <c r="T64" s="20">
        <v>44</v>
      </c>
      <c r="U64" s="20">
        <v>0</v>
      </c>
      <c r="V64" s="20">
        <v>596</v>
      </c>
      <c r="W64" s="20">
        <v>0</v>
      </c>
      <c r="X64" s="36">
        <f t="shared" si="1"/>
        <v>1.5347870968541424</v>
      </c>
    </row>
    <row r="65" spans="1:24" x14ac:dyDescent="0.3">
      <c r="A65" s="20" t="s">
        <v>4</v>
      </c>
      <c r="B65" s="20" t="s">
        <v>5</v>
      </c>
      <c r="C65" s="20" t="s">
        <v>103</v>
      </c>
      <c r="D65" s="20" t="s">
        <v>126</v>
      </c>
      <c r="E65" s="20">
        <v>405</v>
      </c>
      <c r="F65" s="20">
        <v>2014</v>
      </c>
      <c r="G65" s="20" t="s">
        <v>262</v>
      </c>
      <c r="H65" s="20" t="s">
        <v>29</v>
      </c>
      <c r="I65" s="36">
        <v>1452526.1525139648</v>
      </c>
      <c r="J65" s="35">
        <v>338727633.62616968</v>
      </c>
      <c r="K65" s="20">
        <v>8.5298506281232758</v>
      </c>
      <c r="L65" s="20" t="s">
        <v>281</v>
      </c>
      <c r="M65" s="20">
        <v>41</v>
      </c>
      <c r="N65" s="20">
        <v>0</v>
      </c>
      <c r="O65" s="20">
        <v>9</v>
      </c>
      <c r="P65" s="20" t="s">
        <v>282</v>
      </c>
      <c r="Q65" s="20">
        <v>40</v>
      </c>
      <c r="R65" s="20">
        <v>0</v>
      </c>
      <c r="S65" s="20" t="s">
        <v>335</v>
      </c>
      <c r="T65" s="20">
        <v>41</v>
      </c>
      <c r="U65" s="20">
        <v>0</v>
      </c>
      <c r="V65" s="20">
        <v>405</v>
      </c>
      <c r="W65" s="20">
        <v>0</v>
      </c>
      <c r="X65" s="36">
        <f t="shared" si="1"/>
        <v>1.7367142015268588</v>
      </c>
    </row>
    <row r="66" spans="1:24" x14ac:dyDescent="0.3">
      <c r="A66" s="20" t="s">
        <v>13</v>
      </c>
      <c r="B66" s="20" t="s">
        <v>14</v>
      </c>
      <c r="C66" s="20" t="s">
        <v>103</v>
      </c>
      <c r="D66" s="20" t="s">
        <v>105</v>
      </c>
      <c r="E66" s="20">
        <v>187</v>
      </c>
      <c r="F66" s="20">
        <v>2015</v>
      </c>
      <c r="G66" s="20" t="s">
        <v>262</v>
      </c>
      <c r="H66" s="20" t="s">
        <v>29</v>
      </c>
      <c r="I66" s="36">
        <v>2386417.3228346459</v>
      </c>
      <c r="J66" s="35">
        <v>468700000</v>
      </c>
      <c r="K66" s="20">
        <v>8.6708949535202109</v>
      </c>
      <c r="L66" s="20" t="s">
        <v>281</v>
      </c>
      <c r="M66" s="20">
        <v>42</v>
      </c>
      <c r="N66" s="20">
        <v>0</v>
      </c>
      <c r="O66" s="20">
        <v>10</v>
      </c>
      <c r="P66" s="20" t="s">
        <v>282</v>
      </c>
      <c r="Q66" s="20">
        <v>41</v>
      </c>
      <c r="R66" s="20">
        <v>0</v>
      </c>
      <c r="S66" s="20" t="s">
        <v>335</v>
      </c>
      <c r="T66" s="20">
        <v>42</v>
      </c>
      <c r="U66" s="20">
        <v>0</v>
      </c>
      <c r="V66" s="20">
        <v>187</v>
      </c>
      <c r="W66" s="20">
        <v>0</v>
      </c>
      <c r="X66" s="36">
        <f t="shared" ref="X66:X97" si="2">(V66*I66)/J66</f>
        <v>0.95212297710705951</v>
      </c>
    </row>
    <row r="67" spans="1:24" x14ac:dyDescent="0.3">
      <c r="A67" s="20" t="s">
        <v>13</v>
      </c>
      <c r="B67" s="20" t="s">
        <v>14</v>
      </c>
      <c r="C67" s="20" t="s">
        <v>15</v>
      </c>
      <c r="D67" s="20" t="s">
        <v>74</v>
      </c>
      <c r="E67" s="20">
        <v>468</v>
      </c>
      <c r="F67" s="20">
        <v>2016</v>
      </c>
      <c r="G67" s="20" t="s">
        <v>262</v>
      </c>
      <c r="H67" s="20" t="s">
        <v>29</v>
      </c>
      <c r="I67" s="36">
        <v>742096.25543391914</v>
      </c>
      <c r="J67" s="35">
        <v>213207480.69162339</v>
      </c>
      <c r="K67" s="20">
        <v>8.3288024384694381</v>
      </c>
      <c r="L67" s="20" t="s">
        <v>281</v>
      </c>
      <c r="M67" s="20">
        <v>43</v>
      </c>
      <c r="N67" s="20">
        <v>0</v>
      </c>
      <c r="O67" s="20">
        <v>11</v>
      </c>
      <c r="P67" s="20" t="s">
        <v>282</v>
      </c>
      <c r="Q67" s="20">
        <v>42</v>
      </c>
      <c r="R67" s="20">
        <v>0</v>
      </c>
      <c r="S67" s="20" t="s">
        <v>335</v>
      </c>
      <c r="T67" s="20">
        <v>43</v>
      </c>
      <c r="U67" s="20">
        <v>0</v>
      </c>
      <c r="V67" s="20">
        <v>460</v>
      </c>
      <c r="W67" s="20">
        <v>0</v>
      </c>
      <c r="X67" s="36">
        <f t="shared" si="2"/>
        <v>1.6010895883777239</v>
      </c>
    </row>
    <row r="68" spans="1:24" x14ac:dyDescent="0.3">
      <c r="A68" s="20" t="s">
        <v>17</v>
      </c>
      <c r="B68" s="20" t="s">
        <v>18</v>
      </c>
      <c r="C68" s="20" t="s">
        <v>15</v>
      </c>
      <c r="D68" s="20" t="s">
        <v>19</v>
      </c>
      <c r="E68" s="20">
        <v>368</v>
      </c>
      <c r="F68" s="20">
        <v>2017</v>
      </c>
      <c r="G68" s="20" t="s">
        <v>262</v>
      </c>
      <c r="H68" s="20" t="s">
        <v>29</v>
      </c>
      <c r="I68" s="36">
        <v>1038747.7790548984</v>
      </c>
      <c r="J68" s="35">
        <v>261532850.72135091</v>
      </c>
      <c r="K68" s="20">
        <v>8.4175262476619981</v>
      </c>
      <c r="L68" s="20" t="s">
        <v>281</v>
      </c>
      <c r="M68" s="20">
        <v>44</v>
      </c>
      <c r="N68" s="20">
        <v>0</v>
      </c>
      <c r="O68" s="20">
        <v>12</v>
      </c>
      <c r="P68" s="20" t="s">
        <v>282</v>
      </c>
      <c r="Q68" s="20">
        <v>43</v>
      </c>
      <c r="R68" s="20">
        <v>0</v>
      </c>
      <c r="S68" s="20" t="s">
        <v>335</v>
      </c>
      <c r="T68" s="20">
        <v>44</v>
      </c>
      <c r="U68" s="20">
        <v>0</v>
      </c>
      <c r="V68" s="20">
        <v>368</v>
      </c>
      <c r="W68" s="20">
        <v>0</v>
      </c>
      <c r="X68" s="36">
        <f t="shared" si="2"/>
        <v>1.4616105840542346</v>
      </c>
    </row>
    <row r="69" spans="1:24" x14ac:dyDescent="0.3">
      <c r="A69" s="20" t="s">
        <v>237</v>
      </c>
      <c r="B69" s="20" t="s">
        <v>34</v>
      </c>
      <c r="C69" s="20" t="s">
        <v>29</v>
      </c>
      <c r="D69" s="20" t="s">
        <v>44</v>
      </c>
      <c r="E69" s="20">
        <v>80</v>
      </c>
      <c r="F69" s="20">
        <v>2008</v>
      </c>
      <c r="G69" s="20" t="s">
        <v>263</v>
      </c>
      <c r="H69" s="20" t="s">
        <v>29</v>
      </c>
      <c r="I69" s="36">
        <v>3483825.1177178896</v>
      </c>
      <c r="J69" s="35">
        <v>267753636.73759395</v>
      </c>
      <c r="K69" s="20">
        <v>8.4277353783062949</v>
      </c>
      <c r="L69" s="20" t="s">
        <v>283</v>
      </c>
      <c r="M69" s="20">
        <v>50</v>
      </c>
      <c r="N69" s="20">
        <v>0</v>
      </c>
      <c r="O69" s="20">
        <v>26</v>
      </c>
      <c r="P69" s="20" t="s">
        <v>284</v>
      </c>
      <c r="Q69" s="20">
        <v>40</v>
      </c>
      <c r="R69" s="20">
        <v>0</v>
      </c>
      <c r="S69" s="20" t="s">
        <v>285</v>
      </c>
      <c r="T69" s="20">
        <v>34</v>
      </c>
      <c r="U69" s="20">
        <v>0</v>
      </c>
      <c r="V69" s="20">
        <v>80</v>
      </c>
      <c r="W69" s="20">
        <v>1</v>
      </c>
      <c r="X69" s="36">
        <f t="shared" si="2"/>
        <v>1.04090466450161</v>
      </c>
    </row>
    <row r="70" spans="1:24" x14ac:dyDescent="0.3">
      <c r="A70" s="20" t="s">
        <v>45</v>
      </c>
      <c r="B70" s="20" t="s">
        <v>28</v>
      </c>
      <c r="C70" s="20" t="s">
        <v>29</v>
      </c>
      <c r="D70" s="20" t="s">
        <v>200</v>
      </c>
      <c r="E70" s="20">
        <v>26</v>
      </c>
      <c r="F70" s="20">
        <v>2009</v>
      </c>
      <c r="G70" s="20" t="s">
        <v>263</v>
      </c>
      <c r="H70" s="20" t="s">
        <v>29</v>
      </c>
      <c r="I70" s="36">
        <v>2505596.1591185923</v>
      </c>
      <c r="J70" s="35">
        <v>248501712.48222801</v>
      </c>
      <c r="K70" s="20">
        <v>8.3953293859024267</v>
      </c>
      <c r="L70" s="20" t="s">
        <v>283</v>
      </c>
      <c r="M70" s="20">
        <v>51</v>
      </c>
      <c r="N70" s="20">
        <v>0</v>
      </c>
      <c r="O70" s="20">
        <v>27</v>
      </c>
      <c r="P70" s="20" t="s">
        <v>284</v>
      </c>
      <c r="Q70" s="20">
        <v>41</v>
      </c>
      <c r="R70" s="20">
        <v>0</v>
      </c>
      <c r="S70" s="20" t="s">
        <v>307</v>
      </c>
      <c r="T70" s="20">
        <v>47</v>
      </c>
      <c r="U70" s="20">
        <v>0</v>
      </c>
      <c r="V70" s="20">
        <v>26</v>
      </c>
      <c r="W70" s="20">
        <v>1</v>
      </c>
      <c r="X70" s="36">
        <f t="shared" si="2"/>
        <v>0.26215312355942971</v>
      </c>
    </row>
    <row r="71" spans="1:24" x14ac:dyDescent="0.3">
      <c r="A71" s="20" t="s">
        <v>217</v>
      </c>
      <c r="B71" s="20" t="s">
        <v>218</v>
      </c>
      <c r="C71" s="20" t="s">
        <v>29</v>
      </c>
      <c r="D71" s="20" t="s">
        <v>101</v>
      </c>
      <c r="E71" s="20">
        <v>163</v>
      </c>
      <c r="F71" s="20">
        <v>2010</v>
      </c>
      <c r="G71" s="20" t="s">
        <v>263</v>
      </c>
      <c r="H71" s="20" t="s">
        <v>29</v>
      </c>
      <c r="I71" s="36">
        <v>538649.32742525893</v>
      </c>
      <c r="J71" s="35">
        <v>156152056.09133321</v>
      </c>
      <c r="K71" s="20">
        <v>8.1935477070628</v>
      </c>
      <c r="L71" s="20" t="s">
        <v>317</v>
      </c>
      <c r="M71" s="20">
        <v>37</v>
      </c>
      <c r="N71" s="20">
        <v>0</v>
      </c>
      <c r="O71" s="20">
        <v>0</v>
      </c>
      <c r="P71" s="20" t="s">
        <v>284</v>
      </c>
      <c r="Q71" s="20">
        <v>42</v>
      </c>
      <c r="R71" s="20">
        <v>0</v>
      </c>
      <c r="S71" s="20" t="s">
        <v>307</v>
      </c>
      <c r="T71" s="20">
        <v>48</v>
      </c>
      <c r="U71" s="20">
        <v>0</v>
      </c>
      <c r="V71" s="20">
        <v>163</v>
      </c>
      <c r="W71" s="20">
        <v>1</v>
      </c>
      <c r="X71" s="36">
        <f t="shared" si="2"/>
        <v>0.56227143316616435</v>
      </c>
    </row>
    <row r="72" spans="1:24" x14ac:dyDescent="0.3">
      <c r="A72" s="20" t="s">
        <v>179</v>
      </c>
      <c r="B72" s="20" t="s">
        <v>57</v>
      </c>
      <c r="C72" s="20" t="s">
        <v>29</v>
      </c>
      <c r="D72" s="20" t="s">
        <v>195</v>
      </c>
      <c r="E72" s="20">
        <v>73</v>
      </c>
      <c r="F72" s="20">
        <v>2011</v>
      </c>
      <c r="G72" s="20" t="s">
        <v>263</v>
      </c>
      <c r="H72" s="20" t="s">
        <v>29</v>
      </c>
      <c r="I72" s="36">
        <v>816044.2600276625</v>
      </c>
      <c r="J72" s="35">
        <v>185000000</v>
      </c>
      <c r="K72" s="20">
        <v>8.2671717284030137</v>
      </c>
      <c r="L72" s="20" t="s">
        <v>317</v>
      </c>
      <c r="M72" s="20">
        <v>38</v>
      </c>
      <c r="N72" s="20">
        <v>0</v>
      </c>
      <c r="O72" s="20">
        <v>1</v>
      </c>
      <c r="P72" s="20" t="s">
        <v>284</v>
      </c>
      <c r="Q72" s="20">
        <v>43</v>
      </c>
      <c r="R72" s="20">
        <v>0</v>
      </c>
      <c r="S72" s="20" t="s">
        <v>307</v>
      </c>
      <c r="T72" s="20">
        <v>49</v>
      </c>
      <c r="U72" s="20">
        <v>0</v>
      </c>
      <c r="V72" s="20">
        <v>73</v>
      </c>
      <c r="W72" s="20">
        <v>1</v>
      </c>
      <c r="X72" s="36">
        <f t="shared" si="2"/>
        <v>0.32200665395686145</v>
      </c>
    </row>
    <row r="73" spans="1:24" x14ac:dyDescent="0.3">
      <c r="A73" s="20" t="s">
        <v>11</v>
      </c>
      <c r="B73" s="20" t="s">
        <v>9</v>
      </c>
      <c r="C73" s="20" t="s">
        <v>136</v>
      </c>
      <c r="D73" s="20" t="s">
        <v>165</v>
      </c>
      <c r="E73" s="20">
        <v>303</v>
      </c>
      <c r="F73" s="20">
        <v>2012</v>
      </c>
      <c r="G73" s="20" t="s">
        <v>263</v>
      </c>
      <c r="H73" s="20" t="s">
        <v>29</v>
      </c>
      <c r="I73" s="36">
        <v>452911.57440690149</v>
      </c>
      <c r="J73" s="35">
        <v>150000000</v>
      </c>
      <c r="K73" s="20">
        <v>8.1760912590556813</v>
      </c>
      <c r="L73" s="20" t="s">
        <v>317</v>
      </c>
      <c r="M73" s="20">
        <v>39</v>
      </c>
      <c r="N73" s="20">
        <v>0</v>
      </c>
      <c r="O73" s="20">
        <v>2</v>
      </c>
      <c r="P73" s="20" t="s">
        <v>284</v>
      </c>
      <c r="Q73" s="20">
        <v>44</v>
      </c>
      <c r="R73" s="20">
        <v>0</v>
      </c>
      <c r="S73" s="20" t="s">
        <v>326</v>
      </c>
      <c r="T73" s="20">
        <v>43</v>
      </c>
      <c r="U73" s="20">
        <v>0</v>
      </c>
      <c r="V73" s="20">
        <v>303</v>
      </c>
      <c r="W73" s="20">
        <v>1</v>
      </c>
      <c r="X73" s="36">
        <f t="shared" si="2"/>
        <v>0.91488138030194099</v>
      </c>
    </row>
    <row r="74" spans="1:24" x14ac:dyDescent="0.3">
      <c r="A74" s="20" t="s">
        <v>11</v>
      </c>
      <c r="B74" s="20" t="s">
        <v>9</v>
      </c>
      <c r="C74" s="20" t="s">
        <v>136</v>
      </c>
      <c r="D74" s="20" t="s">
        <v>148</v>
      </c>
      <c r="E74" s="20">
        <v>315</v>
      </c>
      <c r="F74" s="20">
        <v>2013</v>
      </c>
      <c r="G74" s="20" t="s">
        <v>263</v>
      </c>
      <c r="H74" s="20" t="s">
        <v>29</v>
      </c>
      <c r="I74" s="36">
        <v>772543.84069839376</v>
      </c>
      <c r="J74" s="35">
        <v>155000000</v>
      </c>
      <c r="K74" s="20">
        <v>8.1903316981702918</v>
      </c>
      <c r="L74" s="20" t="s">
        <v>317</v>
      </c>
      <c r="M74" s="20">
        <v>40</v>
      </c>
      <c r="N74" s="20">
        <v>0</v>
      </c>
      <c r="O74" s="20">
        <v>3</v>
      </c>
      <c r="P74" s="20" t="s">
        <v>326</v>
      </c>
      <c r="Q74" s="20">
        <v>44</v>
      </c>
      <c r="R74" s="20">
        <v>0</v>
      </c>
      <c r="S74" s="20" t="s">
        <v>326</v>
      </c>
      <c r="T74" s="20">
        <v>44</v>
      </c>
      <c r="U74" s="20">
        <v>0</v>
      </c>
      <c r="V74" s="20">
        <v>315</v>
      </c>
      <c r="W74" s="20">
        <v>1</v>
      </c>
      <c r="X74" s="36">
        <f t="shared" si="2"/>
        <v>1.5700084504515743</v>
      </c>
    </row>
    <row r="75" spans="1:24" x14ac:dyDescent="0.3">
      <c r="A75" s="20" t="s">
        <v>113</v>
      </c>
      <c r="B75" s="20" t="s">
        <v>114</v>
      </c>
      <c r="C75" s="20" t="s">
        <v>136</v>
      </c>
      <c r="D75" s="20" t="s">
        <v>91</v>
      </c>
      <c r="E75" s="20">
        <v>10</v>
      </c>
      <c r="F75" s="20">
        <v>2014</v>
      </c>
      <c r="G75" s="20" t="s">
        <v>263</v>
      </c>
      <c r="H75" s="20" t="s">
        <v>29</v>
      </c>
      <c r="I75" s="36">
        <v>1452526.1525139648</v>
      </c>
      <c r="J75" s="35">
        <v>158785292.51228106</v>
      </c>
      <c r="K75" s="20">
        <v>8.2008102734275674</v>
      </c>
      <c r="L75" s="20" t="s">
        <v>317</v>
      </c>
      <c r="M75" s="20">
        <v>41</v>
      </c>
      <c r="N75" s="20">
        <v>0</v>
      </c>
      <c r="O75" s="20">
        <v>4</v>
      </c>
      <c r="P75" s="20" t="s">
        <v>326</v>
      </c>
      <c r="Q75" s="20">
        <v>45</v>
      </c>
      <c r="R75" s="20">
        <v>0</v>
      </c>
      <c r="S75" s="20" t="s">
        <v>326</v>
      </c>
      <c r="T75" s="20">
        <v>45</v>
      </c>
      <c r="U75" s="20">
        <v>0</v>
      </c>
      <c r="V75" s="20">
        <v>10</v>
      </c>
      <c r="W75" s="20">
        <v>1</v>
      </c>
      <c r="X75" s="36">
        <f t="shared" si="2"/>
        <v>9.1477373598793543E-2</v>
      </c>
    </row>
    <row r="76" spans="1:24" x14ac:dyDescent="0.3">
      <c r="A76" s="20" t="s">
        <v>113</v>
      </c>
      <c r="B76" s="20" t="s">
        <v>114</v>
      </c>
      <c r="C76" s="20" t="s">
        <v>108</v>
      </c>
      <c r="D76" s="20" t="s">
        <v>112</v>
      </c>
      <c r="E76" s="20">
        <v>78</v>
      </c>
      <c r="F76" s="20">
        <v>2015</v>
      </c>
      <c r="G76" s="20" t="s">
        <v>263</v>
      </c>
      <c r="H76" s="20" t="s">
        <v>2</v>
      </c>
      <c r="I76" s="36">
        <v>677113.88187426154</v>
      </c>
      <c r="J76" s="35">
        <v>137450000</v>
      </c>
      <c r="K76" s="20">
        <v>8.1381447441794865</v>
      </c>
      <c r="L76" s="20" t="s">
        <v>321</v>
      </c>
      <c r="M76" s="20">
        <v>38</v>
      </c>
      <c r="N76" s="20">
        <v>0</v>
      </c>
      <c r="O76" s="20">
        <v>8</v>
      </c>
      <c r="P76" s="20" t="s">
        <v>326</v>
      </c>
      <c r="Q76" s="20">
        <v>46</v>
      </c>
      <c r="R76" s="20">
        <v>0</v>
      </c>
      <c r="S76" s="20" t="s">
        <v>326</v>
      </c>
      <c r="T76" s="20">
        <v>46</v>
      </c>
      <c r="U76" s="20">
        <v>0</v>
      </c>
      <c r="V76" s="20">
        <v>78</v>
      </c>
      <c r="W76" s="20">
        <v>0</v>
      </c>
      <c r="X76" s="36">
        <f t="shared" si="2"/>
        <v>0.38424796497775482</v>
      </c>
    </row>
    <row r="77" spans="1:24" x14ac:dyDescent="0.3">
      <c r="A77" s="20" t="s">
        <v>42</v>
      </c>
      <c r="B77" s="20" t="s">
        <v>43</v>
      </c>
      <c r="C77" s="20" t="s">
        <v>29</v>
      </c>
      <c r="D77" s="20" t="s">
        <v>89</v>
      </c>
      <c r="E77" s="20">
        <v>8</v>
      </c>
      <c r="F77" s="20">
        <v>2016</v>
      </c>
      <c r="G77" s="20" t="s">
        <v>263</v>
      </c>
      <c r="H77" s="20" t="s">
        <v>29</v>
      </c>
      <c r="I77" s="36">
        <v>742096.25543391914</v>
      </c>
      <c r="J77" s="35">
        <v>140030336.89492214</v>
      </c>
      <c r="K77" s="20">
        <v>8.1462221336696228</v>
      </c>
      <c r="L77" s="20" t="s">
        <v>321</v>
      </c>
      <c r="M77" s="20">
        <v>39</v>
      </c>
      <c r="N77" s="20">
        <v>0</v>
      </c>
      <c r="O77" s="20">
        <v>9</v>
      </c>
      <c r="P77" s="20" t="s">
        <v>283</v>
      </c>
      <c r="Q77" s="20">
        <v>58</v>
      </c>
      <c r="R77" s="20">
        <v>0</v>
      </c>
      <c r="S77" s="20" t="s">
        <v>326</v>
      </c>
      <c r="T77" s="20">
        <v>47</v>
      </c>
      <c r="U77" s="20">
        <v>0</v>
      </c>
      <c r="V77" s="20">
        <v>8</v>
      </c>
      <c r="W77" s="20">
        <v>1</v>
      </c>
      <c r="X77" s="36">
        <f t="shared" si="2"/>
        <v>4.2396313364055298E-2</v>
      </c>
    </row>
    <row r="78" spans="1:24" x14ac:dyDescent="0.3">
      <c r="A78" s="20" t="s">
        <v>31</v>
      </c>
      <c r="B78" s="20" t="s">
        <v>5</v>
      </c>
      <c r="C78" s="20" t="s">
        <v>29</v>
      </c>
      <c r="D78" s="20" t="s">
        <v>32</v>
      </c>
      <c r="E78" s="20">
        <v>57</v>
      </c>
      <c r="F78" s="20">
        <v>2017</v>
      </c>
      <c r="G78" s="20" t="s">
        <v>263</v>
      </c>
      <c r="H78" s="20" t="s">
        <v>29</v>
      </c>
      <c r="I78" s="36">
        <v>1038747.7790548984</v>
      </c>
      <c r="J78" s="35">
        <v>179934955.37698087</v>
      </c>
      <c r="K78" s="20">
        <v>8.2551155405143426</v>
      </c>
      <c r="L78" s="20" t="s">
        <v>321</v>
      </c>
      <c r="M78" s="20">
        <v>40</v>
      </c>
      <c r="N78" s="20">
        <v>0</v>
      </c>
      <c r="O78" s="20">
        <v>10</v>
      </c>
      <c r="P78" s="20" t="s">
        <v>283</v>
      </c>
      <c r="Q78" s="20">
        <v>59</v>
      </c>
      <c r="R78" s="20">
        <v>0</v>
      </c>
      <c r="S78" s="20" t="s">
        <v>346</v>
      </c>
      <c r="T78" s="20">
        <v>49</v>
      </c>
      <c r="U78" s="20">
        <v>0</v>
      </c>
      <c r="V78" s="20">
        <v>105</v>
      </c>
      <c r="W78" s="20">
        <v>1</v>
      </c>
      <c r="X78" s="36">
        <f t="shared" si="2"/>
        <v>0.60615524411171473</v>
      </c>
    </row>
    <row r="79" spans="1:24" x14ac:dyDescent="0.3">
      <c r="A79" s="20" t="s">
        <v>196</v>
      </c>
      <c r="B79" s="20" t="s">
        <v>5</v>
      </c>
      <c r="C79" s="20" t="s">
        <v>232</v>
      </c>
      <c r="D79" s="20" t="s">
        <v>173</v>
      </c>
      <c r="E79" s="20">
        <v>135</v>
      </c>
      <c r="F79" s="20">
        <v>2008</v>
      </c>
      <c r="G79" s="20" t="s">
        <v>269</v>
      </c>
      <c r="H79" s="20" t="s">
        <v>254</v>
      </c>
      <c r="I79" s="36">
        <v>1847375.6927816237</v>
      </c>
      <c r="J79" s="35">
        <v>249395718.52551919</v>
      </c>
      <c r="K79" s="20">
        <v>8.3968889935021789</v>
      </c>
      <c r="L79" s="20" t="s">
        <v>292</v>
      </c>
      <c r="M79" s="20">
        <v>56</v>
      </c>
      <c r="N79" s="20">
        <v>0</v>
      </c>
      <c r="O79" s="20">
        <v>8</v>
      </c>
      <c r="P79" s="20" t="s">
        <v>293</v>
      </c>
      <c r="Q79" s="20">
        <v>55</v>
      </c>
      <c r="R79" s="20">
        <v>0</v>
      </c>
      <c r="S79" s="20" t="s">
        <v>305</v>
      </c>
      <c r="T79" s="20">
        <v>56</v>
      </c>
      <c r="U79" s="20">
        <v>0</v>
      </c>
      <c r="V79" s="20">
        <v>135</v>
      </c>
      <c r="W79" s="20">
        <v>0</v>
      </c>
      <c r="X79" s="36">
        <f t="shared" si="2"/>
        <v>1</v>
      </c>
    </row>
    <row r="80" spans="1:24" x14ac:dyDescent="0.3">
      <c r="A80" s="20" t="s">
        <v>196</v>
      </c>
      <c r="B80" s="20" t="s">
        <v>5</v>
      </c>
      <c r="C80" s="20" t="s">
        <v>232</v>
      </c>
      <c r="D80" s="20" t="s">
        <v>44</v>
      </c>
      <c r="E80" s="20">
        <v>36</v>
      </c>
      <c r="F80" s="20">
        <v>2009</v>
      </c>
      <c r="G80" s="20" t="s">
        <v>269</v>
      </c>
      <c r="H80" s="20" t="s">
        <v>254</v>
      </c>
      <c r="I80" s="36">
        <v>9301388.8888888881</v>
      </c>
      <c r="J80" s="35">
        <v>334850000</v>
      </c>
      <c r="K80" s="20">
        <v>8.5248503032721992</v>
      </c>
      <c r="L80" s="20" t="s">
        <v>292</v>
      </c>
      <c r="M80" s="20">
        <v>57</v>
      </c>
      <c r="N80" s="20">
        <v>0</v>
      </c>
      <c r="O80" s="20">
        <v>9</v>
      </c>
      <c r="P80" s="20" t="s">
        <v>293</v>
      </c>
      <c r="Q80" s="20">
        <v>56</v>
      </c>
      <c r="R80" s="20">
        <v>0</v>
      </c>
      <c r="S80" s="20" t="s">
        <v>305</v>
      </c>
      <c r="T80" s="20">
        <v>57</v>
      </c>
      <c r="U80" s="20">
        <v>0</v>
      </c>
      <c r="V80" s="20">
        <v>36</v>
      </c>
      <c r="W80" s="20">
        <v>0</v>
      </c>
      <c r="X80" s="36">
        <f t="shared" si="2"/>
        <v>1</v>
      </c>
    </row>
    <row r="81" spans="1:24" x14ac:dyDescent="0.3">
      <c r="A81" s="20" t="s">
        <v>141</v>
      </c>
      <c r="B81" s="20" t="s">
        <v>142</v>
      </c>
      <c r="C81" s="20" t="s">
        <v>54</v>
      </c>
      <c r="D81" s="20" t="s">
        <v>220</v>
      </c>
      <c r="E81" s="20">
        <v>44</v>
      </c>
      <c r="F81" s="20">
        <v>2010</v>
      </c>
      <c r="G81" s="20" t="s">
        <v>269</v>
      </c>
      <c r="H81" s="20" t="s">
        <v>6</v>
      </c>
      <c r="I81" s="36">
        <v>981983.15187534562</v>
      </c>
      <c r="J81" s="35">
        <v>54099924.945028834</v>
      </c>
      <c r="K81" s="20">
        <v>7.7331966625930306</v>
      </c>
      <c r="L81" s="20" t="s">
        <v>292</v>
      </c>
      <c r="M81" s="20">
        <v>58</v>
      </c>
      <c r="N81" s="20">
        <v>0</v>
      </c>
      <c r="O81" s="20">
        <v>10</v>
      </c>
      <c r="P81" s="20" t="s">
        <v>290</v>
      </c>
      <c r="Q81" s="20">
        <v>38</v>
      </c>
      <c r="R81" s="20">
        <v>0</v>
      </c>
      <c r="S81" s="20" t="s">
        <v>305</v>
      </c>
      <c r="T81" s="20">
        <v>58</v>
      </c>
      <c r="U81" s="20">
        <v>0</v>
      </c>
      <c r="V81" s="20">
        <v>44</v>
      </c>
      <c r="W81" s="20">
        <v>0</v>
      </c>
      <c r="X81" s="36">
        <f t="shared" si="2"/>
        <v>0.79865653651864188</v>
      </c>
    </row>
    <row r="82" spans="1:24" x14ac:dyDescent="0.3">
      <c r="A82" s="20" t="s">
        <v>141</v>
      </c>
      <c r="B82" s="20" t="s">
        <v>142</v>
      </c>
      <c r="C82" s="20" t="s">
        <v>54</v>
      </c>
      <c r="D82" s="20" t="s">
        <v>198</v>
      </c>
      <c r="E82" s="20">
        <v>44</v>
      </c>
      <c r="F82" s="20">
        <v>2011</v>
      </c>
      <c r="G82" s="20" t="s">
        <v>269</v>
      </c>
      <c r="H82" s="20" t="s">
        <v>6</v>
      </c>
      <c r="I82" s="36">
        <v>1500000</v>
      </c>
      <c r="J82" s="35">
        <v>125000000</v>
      </c>
      <c r="K82" s="20">
        <v>8.0969100130080562</v>
      </c>
      <c r="L82" s="20" t="s">
        <v>292</v>
      </c>
      <c r="M82" s="20">
        <v>59</v>
      </c>
      <c r="N82" s="20">
        <v>0</v>
      </c>
      <c r="O82" s="20">
        <v>11</v>
      </c>
      <c r="P82" s="20" t="s">
        <v>290</v>
      </c>
      <c r="Q82" s="20">
        <v>39</v>
      </c>
      <c r="R82" s="20">
        <v>0</v>
      </c>
      <c r="S82" s="20" t="s">
        <v>305</v>
      </c>
      <c r="T82" s="20">
        <v>59</v>
      </c>
      <c r="U82" s="20">
        <v>0</v>
      </c>
      <c r="V82" s="20">
        <v>44</v>
      </c>
      <c r="W82" s="20">
        <v>0</v>
      </c>
      <c r="X82" s="36">
        <f t="shared" si="2"/>
        <v>0.52800000000000002</v>
      </c>
    </row>
    <row r="83" spans="1:24" x14ac:dyDescent="0.3">
      <c r="A83" s="20" t="s">
        <v>141</v>
      </c>
      <c r="B83" s="20" t="s">
        <v>142</v>
      </c>
      <c r="C83" s="20" t="s">
        <v>54</v>
      </c>
      <c r="D83" s="20" t="s">
        <v>173</v>
      </c>
      <c r="E83" s="20">
        <v>126</v>
      </c>
      <c r="F83" s="20">
        <v>2012</v>
      </c>
      <c r="G83" s="20" t="s">
        <v>269</v>
      </c>
      <c r="H83" s="20" t="s">
        <v>6</v>
      </c>
      <c r="I83" s="36">
        <v>806159.4202898551</v>
      </c>
      <c r="J83" s="35">
        <v>70000000</v>
      </c>
      <c r="K83" s="20">
        <v>7.8450980400142569</v>
      </c>
      <c r="L83" s="20" t="s">
        <v>324</v>
      </c>
      <c r="M83" s="20">
        <v>41</v>
      </c>
      <c r="N83" s="20">
        <v>1</v>
      </c>
      <c r="O83" s="20">
        <v>12</v>
      </c>
      <c r="P83" s="20" t="s">
        <v>325</v>
      </c>
      <c r="Q83" s="20">
        <v>38</v>
      </c>
      <c r="R83" s="20">
        <v>0</v>
      </c>
      <c r="S83" s="20" t="s">
        <v>305</v>
      </c>
      <c r="T83" s="20">
        <v>60</v>
      </c>
      <c r="U83" s="20">
        <v>0</v>
      </c>
      <c r="V83" s="20">
        <v>126</v>
      </c>
      <c r="W83" s="20">
        <v>0</v>
      </c>
      <c r="X83" s="36">
        <f t="shared" si="2"/>
        <v>1.4510869565217392</v>
      </c>
    </row>
    <row r="84" spans="1:24" x14ac:dyDescent="0.3">
      <c r="A84" s="20" t="s">
        <v>31</v>
      </c>
      <c r="B84" s="20" t="s">
        <v>5</v>
      </c>
      <c r="C84" s="20" t="s">
        <v>54</v>
      </c>
      <c r="D84" s="20" t="s">
        <v>109</v>
      </c>
      <c r="E84" s="20">
        <v>57</v>
      </c>
      <c r="F84" s="20">
        <v>2013</v>
      </c>
      <c r="G84" s="20" t="s">
        <v>269</v>
      </c>
      <c r="H84" s="20" t="s">
        <v>6</v>
      </c>
      <c r="I84" s="36">
        <v>1206082.2678658313</v>
      </c>
      <c r="J84" s="35">
        <v>117750263.46621451</v>
      </c>
      <c r="K84" s="20">
        <v>8.0709618875359244</v>
      </c>
      <c r="L84" s="20" t="s">
        <v>324</v>
      </c>
      <c r="M84" s="20">
        <v>42</v>
      </c>
      <c r="N84" s="20">
        <v>1</v>
      </c>
      <c r="O84" s="20">
        <v>13</v>
      </c>
      <c r="P84" s="20" t="s">
        <v>325</v>
      </c>
      <c r="Q84" s="20">
        <v>39</v>
      </c>
      <c r="R84" s="20">
        <v>0</v>
      </c>
      <c r="S84" s="20" t="s">
        <v>305</v>
      </c>
      <c r="T84" s="20">
        <v>61</v>
      </c>
      <c r="U84" s="20">
        <v>0</v>
      </c>
      <c r="V84" s="20">
        <v>57</v>
      </c>
      <c r="W84" s="20">
        <v>0</v>
      </c>
      <c r="X84" s="36">
        <f t="shared" si="2"/>
        <v>0.58383469594594606</v>
      </c>
    </row>
    <row r="85" spans="1:24" x14ac:dyDescent="0.3">
      <c r="A85" s="20" t="s">
        <v>94</v>
      </c>
      <c r="B85" s="20" t="s">
        <v>21</v>
      </c>
      <c r="C85" s="20" t="s">
        <v>54</v>
      </c>
      <c r="D85" s="20" t="s">
        <v>61</v>
      </c>
      <c r="E85" s="20">
        <v>0</v>
      </c>
      <c r="F85" s="20">
        <v>2014</v>
      </c>
      <c r="G85" s="20" t="s">
        <v>269</v>
      </c>
      <c r="H85" s="20" t="s">
        <v>6</v>
      </c>
      <c r="I85" s="36">
        <v>2110297.9941453203</v>
      </c>
      <c r="J85" s="35">
        <v>84354686.64714931</v>
      </c>
      <c r="K85" s="20">
        <v>7.9261092164859352</v>
      </c>
      <c r="L85" s="20" t="s">
        <v>324</v>
      </c>
      <c r="M85" s="20">
        <v>43</v>
      </c>
      <c r="N85" s="20">
        <v>1</v>
      </c>
      <c r="O85" s="20">
        <v>14</v>
      </c>
      <c r="P85" s="20" t="s">
        <v>334</v>
      </c>
      <c r="Q85" s="20">
        <v>37</v>
      </c>
      <c r="R85" s="20">
        <v>0</v>
      </c>
      <c r="S85" s="20" t="s">
        <v>305</v>
      </c>
      <c r="T85" s="20">
        <v>62</v>
      </c>
      <c r="U85" s="20">
        <v>0</v>
      </c>
      <c r="V85" s="20">
        <v>0</v>
      </c>
      <c r="W85" s="20">
        <v>0</v>
      </c>
      <c r="X85" s="36">
        <f t="shared" si="2"/>
        <v>0</v>
      </c>
    </row>
    <row r="86" spans="1:24" x14ac:dyDescent="0.3">
      <c r="A86" s="20" t="s">
        <v>59</v>
      </c>
      <c r="B86" s="20" t="s">
        <v>60</v>
      </c>
      <c r="C86" s="20" t="s">
        <v>54</v>
      </c>
      <c r="D86" s="20" t="s">
        <v>118</v>
      </c>
      <c r="E86" s="20">
        <v>36</v>
      </c>
      <c r="F86" s="20">
        <v>2015</v>
      </c>
      <c r="G86" s="20" t="s">
        <v>269</v>
      </c>
      <c r="H86" s="20" t="s">
        <v>6</v>
      </c>
      <c r="I86" s="36">
        <v>1302262.9310344828</v>
      </c>
      <c r="J86" s="35">
        <v>103250000</v>
      </c>
      <c r="K86" s="20">
        <v>8.0138900603284391</v>
      </c>
      <c r="L86" s="20" t="s">
        <v>324</v>
      </c>
      <c r="M86" s="20">
        <v>44</v>
      </c>
      <c r="N86" s="20">
        <v>1</v>
      </c>
      <c r="O86" s="20">
        <v>15</v>
      </c>
      <c r="P86" s="20" t="s">
        <v>334</v>
      </c>
      <c r="Q86" s="20">
        <v>38</v>
      </c>
      <c r="R86" s="20">
        <v>0</v>
      </c>
      <c r="S86" s="20" t="s">
        <v>305</v>
      </c>
      <c r="T86" s="20">
        <v>63</v>
      </c>
      <c r="U86" s="20">
        <v>0</v>
      </c>
      <c r="V86" s="20">
        <v>36</v>
      </c>
      <c r="W86" s="20">
        <v>0</v>
      </c>
      <c r="X86" s="36">
        <f t="shared" si="2"/>
        <v>0.45405777740669617</v>
      </c>
    </row>
    <row r="87" spans="1:24" x14ac:dyDescent="0.3">
      <c r="A87" s="20" t="s">
        <v>90</v>
      </c>
      <c r="B87" s="20" t="s">
        <v>34</v>
      </c>
      <c r="C87" s="20" t="s">
        <v>54</v>
      </c>
      <c r="D87" s="20" t="s">
        <v>91</v>
      </c>
      <c r="E87" s="20">
        <v>2</v>
      </c>
      <c r="F87" s="20">
        <v>2016</v>
      </c>
      <c r="G87" s="20" t="s">
        <v>269</v>
      </c>
      <c r="H87" s="20" t="s">
        <v>6</v>
      </c>
      <c r="I87" s="36">
        <v>1342278.7342012599</v>
      </c>
      <c r="J87" s="35">
        <v>77694251.438472927</v>
      </c>
      <c r="K87" s="20">
        <v>7.8903888867428993</v>
      </c>
      <c r="L87" s="20" t="s">
        <v>324</v>
      </c>
      <c r="M87" s="20">
        <v>45</v>
      </c>
      <c r="N87" s="20">
        <v>1</v>
      </c>
      <c r="O87" s="20">
        <v>16</v>
      </c>
      <c r="P87" s="20" t="s">
        <v>334</v>
      </c>
      <c r="Q87" s="20">
        <v>39</v>
      </c>
      <c r="R87" s="20">
        <v>0</v>
      </c>
      <c r="S87" s="20" t="s">
        <v>341</v>
      </c>
      <c r="T87" s="20">
        <v>42</v>
      </c>
      <c r="U87" s="20">
        <v>0</v>
      </c>
      <c r="V87" s="20">
        <v>2</v>
      </c>
      <c r="W87" s="20">
        <v>0</v>
      </c>
      <c r="X87" s="36">
        <f t="shared" si="2"/>
        <v>3.4552845528455285E-2</v>
      </c>
    </row>
    <row r="88" spans="1:24" x14ac:dyDescent="0.3">
      <c r="A88" s="20" t="s">
        <v>63</v>
      </c>
      <c r="B88" s="20" t="s">
        <v>64</v>
      </c>
      <c r="C88" s="20" t="s">
        <v>54</v>
      </c>
      <c r="D88" s="20" t="s">
        <v>61</v>
      </c>
      <c r="E88" s="20">
        <v>5</v>
      </c>
      <c r="F88" s="20">
        <v>2017</v>
      </c>
      <c r="G88" s="20" t="s">
        <v>269</v>
      </c>
      <c r="H88" s="20" t="s">
        <v>6</v>
      </c>
      <c r="I88" s="36">
        <v>989409.87853109417</v>
      </c>
      <c r="J88" s="35">
        <v>114028145.87416327</v>
      </c>
      <c r="K88" s="20">
        <v>8.0570120626445565</v>
      </c>
      <c r="L88" s="20" t="s">
        <v>347</v>
      </c>
      <c r="M88" s="20">
        <v>49</v>
      </c>
      <c r="N88" s="20">
        <v>0</v>
      </c>
      <c r="O88" s="20">
        <v>1</v>
      </c>
      <c r="P88" s="20" t="s">
        <v>348</v>
      </c>
      <c r="Q88" s="20">
        <v>53</v>
      </c>
      <c r="R88" s="20">
        <v>0</v>
      </c>
      <c r="S88" s="20" t="s">
        <v>341</v>
      </c>
      <c r="T88" s="20">
        <v>43</v>
      </c>
      <c r="U88" s="20">
        <v>0</v>
      </c>
      <c r="V88" s="20">
        <v>5</v>
      </c>
      <c r="W88" s="20">
        <v>0</v>
      </c>
      <c r="X88" s="36">
        <f t="shared" si="2"/>
        <v>4.3384458764372351E-2</v>
      </c>
    </row>
    <row r="89" spans="1:24" x14ac:dyDescent="0.3">
      <c r="A89" s="20" t="s">
        <v>251</v>
      </c>
      <c r="B89" s="20" t="s">
        <v>1</v>
      </c>
      <c r="C89" s="20" t="s">
        <v>250</v>
      </c>
      <c r="D89" s="20" t="s">
        <v>61</v>
      </c>
      <c r="E89" s="20">
        <v>0</v>
      </c>
      <c r="F89" s="20">
        <v>2008</v>
      </c>
      <c r="G89" s="39" t="s">
        <v>272</v>
      </c>
      <c r="H89" s="20" t="s">
        <v>246</v>
      </c>
      <c r="I89" s="36">
        <v>21548699.234649651</v>
      </c>
      <c r="J89" s="35">
        <v>31004484.091504022</v>
      </c>
      <c r="K89" s="20">
        <v>7.4914245091686302</v>
      </c>
      <c r="L89" s="20" t="s">
        <v>299</v>
      </c>
      <c r="M89" s="20">
        <v>65</v>
      </c>
      <c r="N89" s="20">
        <v>0</v>
      </c>
      <c r="O89" s="20">
        <v>32</v>
      </c>
      <c r="P89" s="20" t="s">
        <v>300</v>
      </c>
      <c r="Q89" s="20">
        <v>40</v>
      </c>
      <c r="R89" s="20">
        <v>0</v>
      </c>
      <c r="S89" s="20" t="s">
        <v>301</v>
      </c>
      <c r="T89" s="20">
        <v>38</v>
      </c>
      <c r="U89" s="20">
        <v>0</v>
      </c>
      <c r="V89" s="20">
        <v>0</v>
      </c>
      <c r="W89" s="20">
        <v>0</v>
      </c>
      <c r="X89" s="36">
        <f t="shared" si="2"/>
        <v>0</v>
      </c>
    </row>
    <row r="90" spans="1:24" x14ac:dyDescent="0.3">
      <c r="A90" s="20" t="s">
        <v>235</v>
      </c>
      <c r="B90" s="20" t="s">
        <v>25</v>
      </c>
      <c r="C90" s="20" t="s">
        <v>155</v>
      </c>
      <c r="D90" s="20" t="s">
        <v>159</v>
      </c>
      <c r="E90" s="20">
        <v>39</v>
      </c>
      <c r="F90" s="20">
        <v>2008</v>
      </c>
      <c r="G90" s="20" t="s">
        <v>268</v>
      </c>
      <c r="H90" s="20" t="s">
        <v>6</v>
      </c>
      <c r="I90" s="36">
        <v>2142723.8397611212</v>
      </c>
      <c r="J90" s="35">
        <v>87166115.362517893</v>
      </c>
      <c r="K90" s="20">
        <v>7.9403476916869939</v>
      </c>
      <c r="L90" s="20" t="s">
        <v>294</v>
      </c>
      <c r="M90" s="20">
        <v>52</v>
      </c>
      <c r="N90" s="20">
        <v>0</v>
      </c>
      <c r="O90" s="20">
        <v>8</v>
      </c>
      <c r="P90" s="20" t="s">
        <v>295</v>
      </c>
      <c r="Q90" s="20">
        <v>49</v>
      </c>
      <c r="R90" s="20">
        <v>0</v>
      </c>
      <c r="S90" s="20" t="s">
        <v>296</v>
      </c>
      <c r="T90" s="20">
        <v>46</v>
      </c>
      <c r="U90" s="20">
        <v>0</v>
      </c>
      <c r="V90" s="20">
        <v>39</v>
      </c>
      <c r="W90" s="20">
        <v>0</v>
      </c>
      <c r="X90" s="36">
        <f t="shared" si="2"/>
        <v>0.95870085988273668</v>
      </c>
    </row>
    <row r="91" spans="1:24" x14ac:dyDescent="0.3">
      <c r="A91" s="20" t="s">
        <v>201</v>
      </c>
      <c r="B91" s="20" t="s">
        <v>202</v>
      </c>
      <c r="C91" s="20" t="s">
        <v>155</v>
      </c>
      <c r="D91" s="20" t="s">
        <v>157</v>
      </c>
      <c r="E91" s="20">
        <v>8</v>
      </c>
      <c r="F91" s="20">
        <v>2009</v>
      </c>
      <c r="G91" s="20" t="s">
        <v>268</v>
      </c>
      <c r="H91" s="20" t="s">
        <v>6</v>
      </c>
      <c r="I91" s="36">
        <v>4689955.5351911634</v>
      </c>
      <c r="J91" s="35">
        <v>100000000</v>
      </c>
      <c r="K91" s="20">
        <v>8</v>
      </c>
      <c r="L91" s="20" t="s">
        <v>294</v>
      </c>
      <c r="M91" s="20">
        <v>53</v>
      </c>
      <c r="N91" s="20">
        <v>0</v>
      </c>
      <c r="O91" s="20">
        <v>9</v>
      </c>
      <c r="P91" s="20" t="s">
        <v>295</v>
      </c>
      <c r="Q91" s="20">
        <v>50</v>
      </c>
      <c r="R91" s="20">
        <v>0</v>
      </c>
      <c r="S91" s="20" t="s">
        <v>296</v>
      </c>
      <c r="T91" s="20">
        <v>47</v>
      </c>
      <c r="U91" s="20">
        <v>0</v>
      </c>
      <c r="V91" s="20">
        <v>8</v>
      </c>
      <c r="W91" s="20">
        <v>0</v>
      </c>
      <c r="X91" s="36">
        <f t="shared" si="2"/>
        <v>0.37519644281529307</v>
      </c>
    </row>
    <row r="92" spans="1:24" x14ac:dyDescent="0.3">
      <c r="A92" s="20" t="s">
        <v>201</v>
      </c>
      <c r="B92" s="20" t="s">
        <v>202</v>
      </c>
      <c r="C92" s="20" t="s">
        <v>155</v>
      </c>
      <c r="D92" s="20" t="s">
        <v>52</v>
      </c>
      <c r="E92" s="20">
        <v>13</v>
      </c>
      <c r="F92" s="20">
        <v>2010</v>
      </c>
      <c r="G92" s="20" t="s">
        <v>268</v>
      </c>
      <c r="H92" s="20" t="s">
        <v>6</v>
      </c>
      <c r="I92" s="36">
        <v>981983.15187534562</v>
      </c>
      <c r="J92" s="35">
        <v>94290164.781491965</v>
      </c>
      <c r="K92" s="20">
        <v>7.9744663947109418</v>
      </c>
      <c r="L92" s="20" t="s">
        <v>294</v>
      </c>
      <c r="M92" s="20">
        <v>54</v>
      </c>
      <c r="N92" s="20">
        <v>0</v>
      </c>
      <c r="O92" s="20">
        <v>10</v>
      </c>
      <c r="P92" s="20" t="s">
        <v>295</v>
      </c>
      <c r="Q92" s="20">
        <v>51</v>
      </c>
      <c r="R92" s="20">
        <v>0</v>
      </c>
      <c r="S92" s="20" t="s">
        <v>296</v>
      </c>
      <c r="T92" s="20">
        <v>48</v>
      </c>
      <c r="U92" s="20">
        <v>0</v>
      </c>
      <c r="V92" s="20">
        <v>13</v>
      </c>
      <c r="W92" s="20">
        <v>0</v>
      </c>
      <c r="X92" s="36">
        <f t="shared" si="2"/>
        <v>0.13538825607064017</v>
      </c>
    </row>
    <row r="93" spans="1:24" x14ac:dyDescent="0.3">
      <c r="A93" s="20" t="s">
        <v>199</v>
      </c>
      <c r="B93" s="20" t="s">
        <v>28</v>
      </c>
      <c r="C93" s="20" t="s">
        <v>155</v>
      </c>
      <c r="D93" s="20" t="s">
        <v>200</v>
      </c>
      <c r="E93" s="20">
        <v>41</v>
      </c>
      <c r="F93" s="20">
        <v>2011</v>
      </c>
      <c r="G93" s="20" t="s">
        <v>268</v>
      </c>
      <c r="H93" s="20" t="s">
        <v>6</v>
      </c>
      <c r="I93" s="36">
        <v>1500000</v>
      </c>
      <c r="J93" s="35">
        <v>125000000</v>
      </c>
      <c r="K93" s="20">
        <v>8.0969100130080562</v>
      </c>
      <c r="L93" s="20" t="s">
        <v>294</v>
      </c>
      <c r="M93" s="20">
        <v>55</v>
      </c>
      <c r="N93" s="20">
        <v>0</v>
      </c>
      <c r="O93" s="20">
        <v>11</v>
      </c>
      <c r="P93" s="20" t="s">
        <v>295</v>
      </c>
      <c r="Q93" s="20">
        <v>52</v>
      </c>
      <c r="R93" s="20">
        <v>0</v>
      </c>
      <c r="S93" s="20" t="s">
        <v>296</v>
      </c>
      <c r="T93" s="20">
        <v>49</v>
      </c>
      <c r="U93" s="20">
        <v>0</v>
      </c>
      <c r="V93" s="20">
        <v>41</v>
      </c>
      <c r="W93" s="20">
        <v>0</v>
      </c>
      <c r="X93" s="36">
        <f t="shared" si="2"/>
        <v>0.49199999999999999</v>
      </c>
    </row>
    <row r="94" spans="1:24" x14ac:dyDescent="0.3">
      <c r="A94" s="20" t="s">
        <v>134</v>
      </c>
      <c r="B94" s="20" t="s">
        <v>25</v>
      </c>
      <c r="C94" s="20" t="s">
        <v>155</v>
      </c>
      <c r="D94" s="20" t="s">
        <v>116</v>
      </c>
      <c r="E94" s="20">
        <v>26</v>
      </c>
      <c r="F94" s="20">
        <v>2012</v>
      </c>
      <c r="G94" s="20" t="s">
        <v>268</v>
      </c>
      <c r="H94" s="20" t="s">
        <v>6</v>
      </c>
      <c r="I94" s="36">
        <v>806159.4202898551</v>
      </c>
      <c r="J94" s="35">
        <v>75000000</v>
      </c>
      <c r="K94" s="20">
        <v>7.8750612633917001</v>
      </c>
      <c r="L94" s="20" t="s">
        <v>294</v>
      </c>
      <c r="M94" s="20">
        <v>56</v>
      </c>
      <c r="N94" s="20">
        <v>0</v>
      </c>
      <c r="O94" s="20">
        <v>12</v>
      </c>
      <c r="P94" s="20" t="s">
        <v>290</v>
      </c>
      <c r="Q94" s="20">
        <v>40</v>
      </c>
      <c r="R94" s="20">
        <v>0</v>
      </c>
      <c r="S94" s="20" t="s">
        <v>296</v>
      </c>
      <c r="T94" s="20">
        <v>50</v>
      </c>
      <c r="U94" s="20">
        <v>0</v>
      </c>
      <c r="V94" s="20">
        <v>26</v>
      </c>
      <c r="W94" s="20">
        <v>0</v>
      </c>
      <c r="X94" s="36">
        <f t="shared" si="2"/>
        <v>0.27946859903381643</v>
      </c>
    </row>
    <row r="95" spans="1:24" x14ac:dyDescent="0.3">
      <c r="A95" s="20" t="s">
        <v>13</v>
      </c>
      <c r="B95" s="20" t="s">
        <v>14</v>
      </c>
      <c r="C95" s="20" t="s">
        <v>155</v>
      </c>
      <c r="D95" s="20" t="s">
        <v>156</v>
      </c>
      <c r="E95" s="20">
        <v>33</v>
      </c>
      <c r="F95" s="20">
        <v>2013</v>
      </c>
      <c r="G95" s="20" t="s">
        <v>268</v>
      </c>
      <c r="H95" s="20" t="s">
        <v>6</v>
      </c>
      <c r="I95" s="36">
        <v>1206082.2678658313</v>
      </c>
      <c r="J95" s="35">
        <v>117750263.46621451</v>
      </c>
      <c r="K95" s="20">
        <v>8.0709618875359244</v>
      </c>
      <c r="L95" s="20" t="s">
        <v>294</v>
      </c>
      <c r="M95" s="20">
        <v>57</v>
      </c>
      <c r="N95" s="20">
        <v>0</v>
      </c>
      <c r="O95" s="20">
        <v>13</v>
      </c>
      <c r="P95" s="20" t="s">
        <v>290</v>
      </c>
      <c r="Q95" s="20">
        <v>41</v>
      </c>
      <c r="R95" s="20">
        <v>0</v>
      </c>
      <c r="S95" s="20" t="s">
        <v>331</v>
      </c>
      <c r="T95" s="20">
        <v>42</v>
      </c>
      <c r="U95" s="20">
        <v>0</v>
      </c>
      <c r="V95" s="20">
        <v>33</v>
      </c>
      <c r="W95" s="20">
        <v>0</v>
      </c>
      <c r="X95" s="36">
        <f t="shared" si="2"/>
        <v>0.33800956081081085</v>
      </c>
    </row>
    <row r="96" spans="1:24" x14ac:dyDescent="0.3">
      <c r="A96" s="20" t="s">
        <v>134</v>
      </c>
      <c r="B96" s="20" t="s">
        <v>25</v>
      </c>
      <c r="C96" s="20" t="s">
        <v>110</v>
      </c>
      <c r="D96" s="20" t="s">
        <v>135</v>
      </c>
      <c r="E96" s="20">
        <v>30</v>
      </c>
      <c r="F96" s="20">
        <v>2014</v>
      </c>
      <c r="G96" s="20" t="s">
        <v>268</v>
      </c>
      <c r="H96" s="20" t="s">
        <v>29</v>
      </c>
      <c r="I96" s="36">
        <v>1452526.1525139648</v>
      </c>
      <c r="J96" s="35">
        <v>79392646.25614053</v>
      </c>
      <c r="K96" s="20">
        <v>7.8997802777635862</v>
      </c>
      <c r="L96" s="20" t="s">
        <v>294</v>
      </c>
      <c r="M96" s="20">
        <v>58</v>
      </c>
      <c r="N96" s="20">
        <v>0</v>
      </c>
      <c r="O96" s="20">
        <v>14</v>
      </c>
      <c r="P96" s="20" t="s">
        <v>290</v>
      </c>
      <c r="Q96" s="20">
        <v>42</v>
      </c>
      <c r="R96" s="20">
        <v>0</v>
      </c>
      <c r="S96" s="20" t="s">
        <v>331</v>
      </c>
      <c r="T96" s="20">
        <v>43</v>
      </c>
      <c r="U96" s="20">
        <v>0</v>
      </c>
      <c r="V96" s="20">
        <v>30</v>
      </c>
      <c r="W96" s="20">
        <v>0</v>
      </c>
      <c r="X96" s="36">
        <f t="shared" si="2"/>
        <v>0.54886424159276115</v>
      </c>
    </row>
    <row r="97" spans="1:24" x14ac:dyDescent="0.3">
      <c r="A97" s="20" t="s">
        <v>27</v>
      </c>
      <c r="B97" s="20" t="s">
        <v>28</v>
      </c>
      <c r="C97" s="20" t="s">
        <v>110</v>
      </c>
      <c r="D97" s="20" t="s">
        <v>115</v>
      </c>
      <c r="E97" s="20">
        <v>67</v>
      </c>
      <c r="F97" s="20">
        <v>2015</v>
      </c>
      <c r="G97" s="20" t="s">
        <v>268</v>
      </c>
      <c r="H97" s="20" t="s">
        <v>29</v>
      </c>
      <c r="I97" s="36">
        <v>2386417.3228346459</v>
      </c>
      <c r="J97" s="35">
        <v>137450000</v>
      </c>
      <c r="K97" s="20">
        <v>8.1381447441794865</v>
      </c>
      <c r="L97" s="20" t="s">
        <v>294</v>
      </c>
      <c r="M97" s="20">
        <v>59</v>
      </c>
      <c r="N97" s="20">
        <v>0</v>
      </c>
      <c r="O97" s="20">
        <v>15</v>
      </c>
      <c r="P97" s="20" t="s">
        <v>290</v>
      </c>
      <c r="Q97" s="20">
        <v>43</v>
      </c>
      <c r="R97" s="20">
        <v>0</v>
      </c>
      <c r="S97" s="20" t="s">
        <v>331</v>
      </c>
      <c r="T97" s="20">
        <v>44</v>
      </c>
      <c r="U97" s="20">
        <v>0</v>
      </c>
      <c r="V97" s="20">
        <v>67</v>
      </c>
      <c r="W97" s="20">
        <v>0</v>
      </c>
      <c r="X97" s="36">
        <f t="shared" si="2"/>
        <v>1.1632590806105587</v>
      </c>
    </row>
    <row r="98" spans="1:24" x14ac:dyDescent="0.3">
      <c r="A98" s="20" t="s">
        <v>27</v>
      </c>
      <c r="B98" s="20" t="s">
        <v>28</v>
      </c>
      <c r="C98" s="20" t="s">
        <v>83</v>
      </c>
      <c r="D98" s="20" t="s">
        <v>84</v>
      </c>
      <c r="E98" s="20">
        <v>63</v>
      </c>
      <c r="F98" s="20">
        <v>2016</v>
      </c>
      <c r="G98" s="20" t="s">
        <v>268</v>
      </c>
      <c r="H98" s="20" t="s">
        <v>6</v>
      </c>
      <c r="I98" s="36">
        <v>1342278.7342012599</v>
      </c>
      <c r="J98" s="35">
        <v>142740601.47998515</v>
      </c>
      <c r="K98" s="20">
        <v>8.154547522453754</v>
      </c>
      <c r="L98" s="20" t="s">
        <v>294</v>
      </c>
      <c r="M98" s="20">
        <v>60</v>
      </c>
      <c r="N98" s="20">
        <v>0</v>
      </c>
      <c r="O98" s="20">
        <v>16</v>
      </c>
      <c r="P98" s="20" t="s">
        <v>290</v>
      </c>
      <c r="Q98" s="20">
        <v>44</v>
      </c>
      <c r="R98" s="20">
        <v>0</v>
      </c>
      <c r="S98" s="20" t="s">
        <v>331</v>
      </c>
      <c r="T98" s="20">
        <v>45</v>
      </c>
      <c r="U98" s="20">
        <v>0</v>
      </c>
      <c r="V98" s="20">
        <v>71</v>
      </c>
      <c r="W98" s="20">
        <v>0</v>
      </c>
      <c r="X98" s="36">
        <f t="shared" ref="X98:X111" si="3">(V98*I98)/J98</f>
        <v>0.66765719872388596</v>
      </c>
    </row>
    <row r="99" spans="1:24" x14ac:dyDescent="0.3">
      <c r="A99" s="20" t="s">
        <v>65</v>
      </c>
      <c r="B99" s="20" t="s">
        <v>66</v>
      </c>
      <c r="C99" s="20" t="s">
        <v>58</v>
      </c>
      <c r="D99" s="20" t="s">
        <v>61</v>
      </c>
      <c r="E99" s="20">
        <v>53</v>
      </c>
      <c r="F99" s="20">
        <v>2017</v>
      </c>
      <c r="G99" s="20" t="s">
        <v>268</v>
      </c>
      <c r="H99" s="20" t="s">
        <v>29</v>
      </c>
      <c r="I99" s="36">
        <v>1038747.7790548984</v>
      </c>
      <c r="J99" s="35">
        <v>120307766.93700728</v>
      </c>
      <c r="K99" s="20">
        <v>8.0802936658186333</v>
      </c>
      <c r="L99" s="20" t="s">
        <v>294</v>
      </c>
      <c r="M99" s="20">
        <v>61</v>
      </c>
      <c r="N99" s="20">
        <v>0</v>
      </c>
      <c r="O99" s="20">
        <v>17</v>
      </c>
      <c r="P99" s="20" t="s">
        <v>290</v>
      </c>
      <c r="Q99" s="20">
        <v>45</v>
      </c>
      <c r="R99" s="20">
        <v>0</v>
      </c>
      <c r="S99" s="20" t="s">
        <v>331</v>
      </c>
      <c r="T99" s="20">
        <v>46</v>
      </c>
      <c r="U99" s="20">
        <v>0</v>
      </c>
      <c r="V99" s="20">
        <v>5</v>
      </c>
      <c r="W99" s="20">
        <v>0</v>
      </c>
      <c r="X99" s="36">
        <f t="shared" si="3"/>
        <v>4.3170437183776465E-2</v>
      </c>
    </row>
    <row r="100" spans="1:24" x14ac:dyDescent="0.3">
      <c r="A100" s="20" t="s">
        <v>180</v>
      </c>
      <c r="B100" s="20" t="s">
        <v>5</v>
      </c>
      <c r="C100" s="20" t="s">
        <v>230</v>
      </c>
      <c r="D100" s="20" t="s">
        <v>86</v>
      </c>
      <c r="E100" s="20">
        <v>56</v>
      </c>
      <c r="F100" s="20">
        <v>2008</v>
      </c>
      <c r="G100" s="39" t="s">
        <v>273</v>
      </c>
      <c r="H100" s="20" t="s">
        <v>230</v>
      </c>
      <c r="I100" s="36">
        <v>5026454.3903160403</v>
      </c>
      <c r="J100" s="35">
        <v>302973642.78890771</v>
      </c>
      <c r="K100" s="20">
        <v>8.4814048486698681</v>
      </c>
      <c r="L100" s="20" t="s">
        <v>302</v>
      </c>
      <c r="M100" s="20">
        <v>57</v>
      </c>
      <c r="N100" s="20">
        <v>0</v>
      </c>
      <c r="O100" s="20">
        <v>2</v>
      </c>
      <c r="P100" s="20" t="s">
        <v>303</v>
      </c>
      <c r="Q100" s="20">
        <v>45</v>
      </c>
      <c r="R100" s="20">
        <v>0</v>
      </c>
      <c r="S100" s="20" t="s">
        <v>304</v>
      </c>
      <c r="T100" s="20">
        <v>58</v>
      </c>
      <c r="U100" s="20">
        <v>0</v>
      </c>
      <c r="V100" s="20">
        <v>56</v>
      </c>
      <c r="W100" s="20">
        <v>1</v>
      </c>
      <c r="X100" s="36">
        <f t="shared" si="3"/>
        <v>0.92906248631606614</v>
      </c>
    </row>
    <row r="101" spans="1:24" ht="18.600000000000001" customHeight="1" x14ac:dyDescent="0.3">
      <c r="A101" s="20" t="s">
        <v>207</v>
      </c>
      <c r="B101" s="20" t="s">
        <v>64</v>
      </c>
      <c r="C101" s="20" t="s">
        <v>230</v>
      </c>
      <c r="D101" s="20">
        <v>32.5</v>
      </c>
      <c r="E101" s="20">
        <v>59</v>
      </c>
      <c r="F101" s="20">
        <v>2009</v>
      </c>
      <c r="G101" s="39" t="s">
        <v>273</v>
      </c>
      <c r="H101" s="20" t="s">
        <v>230</v>
      </c>
      <c r="I101" s="36">
        <v>4501887.1318170531</v>
      </c>
      <c r="J101" s="35">
        <v>294925503.25898594</v>
      </c>
      <c r="K101" s="20">
        <v>8.4697123291667413</v>
      </c>
      <c r="L101" s="20" t="s">
        <v>302</v>
      </c>
      <c r="M101" s="20">
        <v>58</v>
      </c>
      <c r="N101" s="20">
        <v>0</v>
      </c>
      <c r="O101" s="20">
        <v>3</v>
      </c>
      <c r="P101" s="20" t="s">
        <v>303</v>
      </c>
      <c r="Q101" s="20">
        <v>46</v>
      </c>
      <c r="R101" s="20">
        <v>0</v>
      </c>
      <c r="S101" s="20" t="s">
        <v>304</v>
      </c>
      <c r="T101" s="20">
        <v>59</v>
      </c>
      <c r="U101" s="20">
        <v>0</v>
      </c>
      <c r="V101" s="20">
        <v>59.5</v>
      </c>
      <c r="W101" s="20">
        <v>1</v>
      </c>
      <c r="X101" s="36">
        <f t="shared" si="3"/>
        <v>0.9082371018551556</v>
      </c>
    </row>
    <row r="102" spans="1:24" x14ac:dyDescent="0.3">
      <c r="A102" s="20" t="s">
        <v>236</v>
      </c>
      <c r="B102" s="20" t="s">
        <v>142</v>
      </c>
      <c r="C102" s="20" t="s">
        <v>229</v>
      </c>
      <c r="D102" s="20" t="s">
        <v>118</v>
      </c>
      <c r="E102" s="20">
        <v>26</v>
      </c>
      <c r="F102" s="20">
        <v>2008</v>
      </c>
      <c r="G102" s="20" t="s">
        <v>270</v>
      </c>
      <c r="H102" s="20" t="s">
        <v>230</v>
      </c>
      <c r="I102" s="36">
        <v>5026454.3903160403</v>
      </c>
      <c r="J102" s="35">
        <v>109195617.21700759</v>
      </c>
      <c r="K102" s="20">
        <v>8.0382052074468575</v>
      </c>
      <c r="L102" s="20" t="s">
        <v>297</v>
      </c>
      <c r="M102" s="20">
        <v>66</v>
      </c>
      <c r="N102" s="20">
        <v>0</v>
      </c>
      <c r="O102" s="20">
        <v>39</v>
      </c>
      <c r="P102" s="20" t="s">
        <v>298</v>
      </c>
      <c r="Q102" s="20">
        <v>37</v>
      </c>
      <c r="R102" s="20">
        <v>0</v>
      </c>
      <c r="S102" s="20" t="s">
        <v>361</v>
      </c>
      <c r="T102" s="20">
        <v>35</v>
      </c>
      <c r="U102" s="20">
        <v>0</v>
      </c>
      <c r="V102" s="20">
        <v>26</v>
      </c>
      <c r="W102" s="20">
        <v>0</v>
      </c>
      <c r="X102" s="36">
        <f t="shared" si="3"/>
        <v>1.1968228897731068</v>
      </c>
    </row>
    <row r="103" spans="1:24" x14ac:dyDescent="0.3">
      <c r="A103" s="20" t="s">
        <v>71</v>
      </c>
      <c r="B103" s="20" t="s">
        <v>5</v>
      </c>
      <c r="C103" s="20" t="s">
        <v>229</v>
      </c>
      <c r="D103" s="20">
        <v>34.5</v>
      </c>
      <c r="E103" s="20">
        <v>34</v>
      </c>
      <c r="F103" s="20">
        <v>2009</v>
      </c>
      <c r="G103" s="20" t="s">
        <v>270</v>
      </c>
      <c r="H103" s="20" t="s">
        <v>230</v>
      </c>
      <c r="I103" s="36">
        <v>4501887.1318170531</v>
      </c>
      <c r="J103" s="35">
        <v>123750000</v>
      </c>
      <c r="K103" s="20">
        <v>8.0925452076056068</v>
      </c>
      <c r="L103" s="20" t="s">
        <v>297</v>
      </c>
      <c r="M103" s="20">
        <v>67</v>
      </c>
      <c r="N103" s="20">
        <v>0</v>
      </c>
      <c r="O103" s="20">
        <v>40</v>
      </c>
      <c r="P103" s="20" t="s">
        <v>298</v>
      </c>
      <c r="Q103" s="20">
        <v>38</v>
      </c>
      <c r="R103" s="20">
        <v>0</v>
      </c>
      <c r="S103" s="20" t="s">
        <v>361</v>
      </c>
      <c r="T103" s="20">
        <v>36</v>
      </c>
      <c r="U103" s="20">
        <v>0</v>
      </c>
      <c r="V103" s="20">
        <v>34.5</v>
      </c>
      <c r="W103" s="20">
        <v>0</v>
      </c>
      <c r="X103" s="36">
        <f t="shared" si="3"/>
        <v>1.2550715640217238</v>
      </c>
    </row>
    <row r="104" spans="1:24" x14ac:dyDescent="0.3">
      <c r="A104" s="20" t="s">
        <v>205</v>
      </c>
      <c r="B104" s="20" t="s">
        <v>34</v>
      </c>
      <c r="C104" s="20" t="s">
        <v>206</v>
      </c>
      <c r="D104" s="20" t="s">
        <v>219</v>
      </c>
      <c r="E104" s="20">
        <v>69</v>
      </c>
      <c r="F104" s="20">
        <v>2010</v>
      </c>
      <c r="G104" s="20" t="s">
        <v>270</v>
      </c>
      <c r="H104" s="20" t="s">
        <v>256</v>
      </c>
      <c r="I104" s="36">
        <v>3729010.7223495729</v>
      </c>
      <c r="J104" s="35">
        <v>97330079.694047272</v>
      </c>
      <c r="K104" s="20">
        <v>7.9882470789766398</v>
      </c>
      <c r="L104" s="20" t="s">
        <v>297</v>
      </c>
      <c r="M104" s="20">
        <v>68</v>
      </c>
      <c r="N104" s="20">
        <v>0</v>
      </c>
      <c r="O104" s="20">
        <v>41</v>
      </c>
      <c r="P104" s="20" t="s">
        <v>298</v>
      </c>
      <c r="Q104" s="20">
        <v>39</v>
      </c>
      <c r="R104" s="20">
        <v>0</v>
      </c>
      <c r="S104" s="20" t="s">
        <v>361</v>
      </c>
      <c r="T104" s="20">
        <v>37</v>
      </c>
      <c r="U104" s="20">
        <v>0</v>
      </c>
      <c r="V104" s="20">
        <v>69</v>
      </c>
      <c r="W104" s="20">
        <v>0</v>
      </c>
      <c r="X104" s="36">
        <f t="shared" si="3"/>
        <v>2.6435993954894208</v>
      </c>
    </row>
    <row r="105" spans="1:24" x14ac:dyDescent="0.3">
      <c r="A105" s="20" t="s">
        <v>205</v>
      </c>
      <c r="B105" s="20" t="s">
        <v>34</v>
      </c>
      <c r="C105" s="20" t="s">
        <v>206</v>
      </c>
      <c r="D105" s="20" t="s">
        <v>159</v>
      </c>
      <c r="E105" s="20">
        <v>5</v>
      </c>
      <c r="F105" s="20">
        <v>2011</v>
      </c>
      <c r="G105" s="20" t="s">
        <v>270</v>
      </c>
      <c r="H105" s="20" t="s">
        <v>256</v>
      </c>
      <c r="I105" s="36">
        <v>52200000</v>
      </c>
      <c r="J105" s="35">
        <v>140000000</v>
      </c>
      <c r="K105" s="20">
        <v>8.1461280356782382</v>
      </c>
      <c r="L105" s="20" t="s">
        <v>297</v>
      </c>
      <c r="M105" s="20">
        <v>69</v>
      </c>
      <c r="N105" s="20">
        <v>0</v>
      </c>
      <c r="O105" s="20">
        <v>42</v>
      </c>
      <c r="P105" s="20" t="s">
        <v>298</v>
      </c>
      <c r="Q105" s="20">
        <v>40</v>
      </c>
      <c r="R105" s="20">
        <v>0</v>
      </c>
      <c r="S105" s="20" t="s">
        <v>319</v>
      </c>
      <c r="T105" s="20">
        <v>43</v>
      </c>
      <c r="U105" s="20">
        <v>0</v>
      </c>
      <c r="V105" s="20">
        <v>5</v>
      </c>
      <c r="W105" s="20">
        <v>0</v>
      </c>
      <c r="X105" s="36">
        <f t="shared" si="3"/>
        <v>1.8642857142857143</v>
      </c>
    </row>
    <row r="106" spans="1:24" x14ac:dyDescent="0.3">
      <c r="A106" s="20" t="s">
        <v>113</v>
      </c>
      <c r="B106" s="20" t="s">
        <v>114</v>
      </c>
      <c r="C106" s="20" t="s">
        <v>158</v>
      </c>
      <c r="D106" s="20" t="s">
        <v>175</v>
      </c>
      <c r="E106" s="20">
        <v>76</v>
      </c>
      <c r="F106" s="20">
        <v>2012</v>
      </c>
      <c r="G106" s="20" t="s">
        <v>270</v>
      </c>
      <c r="H106" s="20" t="s">
        <v>29</v>
      </c>
      <c r="I106" s="36">
        <v>452911.57440690149</v>
      </c>
      <c r="J106" s="35">
        <v>130000000</v>
      </c>
      <c r="K106" s="20">
        <v>8.1139433523068369</v>
      </c>
      <c r="L106" s="20" t="s">
        <v>297</v>
      </c>
      <c r="M106" s="20">
        <v>70</v>
      </c>
      <c r="N106" s="20">
        <v>0</v>
      </c>
      <c r="O106" s="20">
        <v>43</v>
      </c>
      <c r="P106" s="20" t="s">
        <v>323</v>
      </c>
      <c r="Q106" s="20">
        <v>53</v>
      </c>
      <c r="R106" s="20">
        <v>0</v>
      </c>
      <c r="S106" s="20" t="s">
        <v>319</v>
      </c>
      <c r="T106" s="20">
        <v>44</v>
      </c>
      <c r="U106" s="20">
        <v>0</v>
      </c>
      <c r="V106" s="20">
        <v>76</v>
      </c>
      <c r="W106" s="20">
        <v>0</v>
      </c>
      <c r="X106" s="36">
        <f t="shared" si="3"/>
        <v>0.26477907426865011</v>
      </c>
    </row>
    <row r="107" spans="1:24" x14ac:dyDescent="0.3">
      <c r="A107" s="20" t="s">
        <v>8</v>
      </c>
      <c r="B107" s="20" t="s">
        <v>9</v>
      </c>
      <c r="C107" s="20" t="s">
        <v>158</v>
      </c>
      <c r="D107" s="20" t="s">
        <v>159</v>
      </c>
      <c r="E107" s="20">
        <v>5</v>
      </c>
      <c r="F107" s="20">
        <v>2013</v>
      </c>
      <c r="G107" s="20" t="s">
        <v>270</v>
      </c>
      <c r="H107" s="20" t="s">
        <v>29</v>
      </c>
      <c r="I107" s="36">
        <v>772543.84069839376</v>
      </c>
      <c r="J107" s="35">
        <v>182000000</v>
      </c>
      <c r="K107" s="20">
        <v>8.2600713879850751</v>
      </c>
      <c r="L107" s="20" t="s">
        <v>359</v>
      </c>
      <c r="M107" s="20">
        <v>37</v>
      </c>
      <c r="N107" s="20">
        <v>1</v>
      </c>
      <c r="O107" s="20">
        <v>11</v>
      </c>
      <c r="P107" s="20" t="s">
        <v>332</v>
      </c>
      <c r="Q107" s="20">
        <v>60</v>
      </c>
      <c r="R107" s="20">
        <v>0</v>
      </c>
      <c r="S107" s="20" t="s">
        <v>319</v>
      </c>
      <c r="T107" s="20">
        <v>45</v>
      </c>
      <c r="U107" s="20">
        <v>0</v>
      </c>
      <c r="V107" s="20">
        <v>5</v>
      </c>
      <c r="W107" s="20">
        <v>0</v>
      </c>
      <c r="X107" s="36">
        <f t="shared" si="3"/>
        <v>2.1223731887318509E-2</v>
      </c>
    </row>
    <row r="108" spans="1:24" x14ac:dyDescent="0.3">
      <c r="A108" s="20" t="s">
        <v>8</v>
      </c>
      <c r="B108" s="20" t="s">
        <v>9</v>
      </c>
      <c r="C108" s="20" t="s">
        <v>35</v>
      </c>
      <c r="D108" s="20" t="s">
        <v>78</v>
      </c>
      <c r="E108" s="20">
        <v>320</v>
      </c>
      <c r="F108" s="20">
        <v>2014</v>
      </c>
      <c r="G108" s="20" t="s">
        <v>270</v>
      </c>
      <c r="H108" s="20" t="s">
        <v>2</v>
      </c>
      <c r="I108" s="36">
        <v>535412.66715667886</v>
      </c>
      <c r="J108" s="35">
        <v>125900000</v>
      </c>
      <c r="K108" s="20">
        <v>8.1000257301078626</v>
      </c>
      <c r="L108" s="20" t="s">
        <v>359</v>
      </c>
      <c r="M108" s="20">
        <v>38</v>
      </c>
      <c r="N108" s="20">
        <v>1</v>
      </c>
      <c r="O108" s="20">
        <v>12</v>
      </c>
      <c r="P108" s="20" t="s">
        <v>332</v>
      </c>
      <c r="Q108" s="20">
        <v>61</v>
      </c>
      <c r="R108" s="20">
        <v>0</v>
      </c>
      <c r="S108" s="20" t="s">
        <v>319</v>
      </c>
      <c r="T108" s="20">
        <v>46</v>
      </c>
      <c r="U108" s="20">
        <v>0</v>
      </c>
      <c r="V108" s="20">
        <v>320</v>
      </c>
      <c r="W108" s="20">
        <v>0</v>
      </c>
      <c r="X108" s="36">
        <f t="shared" si="3"/>
        <v>1.3608582485316698</v>
      </c>
    </row>
    <row r="109" spans="1:24" x14ac:dyDescent="0.3">
      <c r="A109" s="20" t="s">
        <v>33</v>
      </c>
      <c r="B109" s="20" t="s">
        <v>34</v>
      </c>
      <c r="C109" s="20" t="s">
        <v>35</v>
      </c>
      <c r="D109" s="20" t="s">
        <v>102</v>
      </c>
      <c r="E109" s="20">
        <v>257</v>
      </c>
      <c r="F109" s="20">
        <v>2015</v>
      </c>
      <c r="G109" s="20" t="s">
        <v>270</v>
      </c>
      <c r="H109" s="20" t="s">
        <v>2</v>
      </c>
      <c r="I109" s="36">
        <v>677113.88187426154</v>
      </c>
      <c r="J109" s="35">
        <v>186400000</v>
      </c>
      <c r="K109" s="20">
        <v>8.2704459080179618</v>
      </c>
      <c r="L109" s="20" t="s">
        <v>359</v>
      </c>
      <c r="M109" s="20">
        <v>39</v>
      </c>
      <c r="N109" s="20">
        <v>1</v>
      </c>
      <c r="O109" s="20">
        <v>13</v>
      </c>
      <c r="P109" s="20" t="s">
        <v>332</v>
      </c>
      <c r="Q109" s="20">
        <v>62</v>
      </c>
      <c r="R109" s="20">
        <v>0</v>
      </c>
      <c r="S109" s="20" t="s">
        <v>319</v>
      </c>
      <c r="T109" s="20">
        <v>47</v>
      </c>
      <c r="U109" s="20">
        <v>0</v>
      </c>
      <c r="V109" s="20">
        <v>257</v>
      </c>
      <c r="W109" s="20">
        <v>0</v>
      </c>
      <c r="X109" s="36">
        <f t="shared" si="3"/>
        <v>0.93357439721934132</v>
      </c>
    </row>
    <row r="110" spans="1:24" x14ac:dyDescent="0.3">
      <c r="A110" s="20" t="s">
        <v>33</v>
      </c>
      <c r="B110" s="20" t="s">
        <v>34</v>
      </c>
      <c r="C110" s="20" t="s">
        <v>35</v>
      </c>
      <c r="D110" s="20" t="s">
        <v>82</v>
      </c>
      <c r="E110" s="20">
        <v>138</v>
      </c>
      <c r="F110" s="20">
        <v>2016</v>
      </c>
      <c r="G110" s="20" t="s">
        <v>270</v>
      </c>
      <c r="H110" s="20" t="s">
        <v>2</v>
      </c>
      <c r="I110" s="36">
        <v>556599.93293156277</v>
      </c>
      <c r="J110" s="35">
        <v>137320072.30985913</v>
      </c>
      <c r="K110" s="20">
        <v>8.1377340234441036</v>
      </c>
      <c r="L110" s="20" t="s">
        <v>359</v>
      </c>
      <c r="M110" s="20">
        <v>40</v>
      </c>
      <c r="N110" s="20">
        <v>1</v>
      </c>
      <c r="O110" s="20">
        <v>14</v>
      </c>
      <c r="P110" s="20" t="s">
        <v>332</v>
      </c>
      <c r="Q110" s="20">
        <v>63</v>
      </c>
      <c r="R110" s="20">
        <v>0</v>
      </c>
      <c r="S110" s="20" t="s">
        <v>319</v>
      </c>
      <c r="T110" s="20">
        <v>48</v>
      </c>
      <c r="U110" s="20">
        <v>0</v>
      </c>
      <c r="V110" s="20">
        <v>138</v>
      </c>
      <c r="W110" s="20">
        <v>0</v>
      </c>
      <c r="X110" s="36">
        <f t="shared" si="3"/>
        <v>0.55935588623369015</v>
      </c>
    </row>
    <row r="111" spans="1:24" x14ac:dyDescent="0.3">
      <c r="A111" s="20" t="s">
        <v>36</v>
      </c>
      <c r="B111" s="20" t="s">
        <v>37</v>
      </c>
      <c r="C111" s="20" t="s">
        <v>35</v>
      </c>
      <c r="D111" s="20" t="s">
        <v>38</v>
      </c>
      <c r="E111" s="20">
        <v>83</v>
      </c>
      <c r="F111" s="20">
        <v>2017</v>
      </c>
      <c r="G111" s="20" t="s">
        <v>270</v>
      </c>
      <c r="H111" s="20" t="s">
        <v>2</v>
      </c>
      <c r="I111" s="37">
        <v>601144.45749698603</v>
      </c>
      <c r="J111" s="35">
        <v>125539309.15316291</v>
      </c>
      <c r="K111" s="20">
        <v>8.0987797343848307</v>
      </c>
      <c r="L111" s="20" t="s">
        <v>359</v>
      </c>
      <c r="M111" s="20">
        <v>41</v>
      </c>
      <c r="N111" s="20">
        <v>1</v>
      </c>
      <c r="O111" s="20">
        <v>15</v>
      </c>
      <c r="P111" s="20" t="s">
        <v>318</v>
      </c>
      <c r="Q111" s="20">
        <v>55</v>
      </c>
      <c r="R111" s="20">
        <v>0</v>
      </c>
      <c r="S111" s="20" t="s">
        <v>349</v>
      </c>
      <c r="T111" s="20">
        <v>55</v>
      </c>
      <c r="U111" s="20">
        <v>0</v>
      </c>
      <c r="V111" s="20">
        <v>83</v>
      </c>
      <c r="W111" s="20">
        <v>0</v>
      </c>
      <c r="X111" s="36">
        <f t="shared" si="3"/>
        <v>0.39744515330553543</v>
      </c>
    </row>
  </sheetData>
  <sortState xmlns:xlrd2="http://schemas.microsoft.com/office/spreadsheetml/2017/richdata2" ref="A2:X111">
    <sortCondition ref="G1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B898D-77CA-45A6-B462-33297FDD3656}">
  <dimension ref="A1:W22"/>
  <sheetViews>
    <sheetView topLeftCell="I1" zoomScaleNormal="100" workbookViewId="0">
      <selection activeCell="J3" sqref="A1:W22"/>
    </sheetView>
  </sheetViews>
  <sheetFormatPr defaultColWidth="38.88671875" defaultRowHeight="14.4" x14ac:dyDescent="0.3"/>
  <cols>
    <col min="1" max="1" width="46.88671875" style="2" bestFit="1" customWidth="1"/>
    <col min="2" max="2" width="11.88671875" style="2" bestFit="1" customWidth="1"/>
    <col min="3" max="3" width="24.88671875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9.44140625" style="2" bestFit="1" customWidth="1"/>
    <col min="8" max="8" width="13.44140625" style="2" bestFit="1" customWidth="1"/>
    <col min="9" max="9" width="21.88671875" style="10" customWidth="1"/>
    <col min="10" max="11" width="19.5546875" style="2" customWidth="1"/>
    <col min="12" max="12" width="20.88671875" style="2" customWidth="1"/>
    <col min="13" max="13" width="13.6640625" style="1" customWidth="1"/>
    <col min="14" max="15" width="13.44140625" style="1" customWidth="1"/>
    <col min="16" max="16" width="17" style="2" customWidth="1"/>
    <col min="17" max="17" width="12.88671875" style="1" customWidth="1"/>
    <col min="18" max="18" width="12.5546875" style="1" customWidth="1"/>
    <col min="19" max="19" width="23.6640625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38.88671875" style="1"/>
    <col min="24" max="16384" width="38.88671875" style="2"/>
  </cols>
  <sheetData>
    <row r="1" spans="1:23" s="21" customForma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26" t="s">
        <v>365</v>
      </c>
      <c r="J1" s="25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0</v>
      </c>
      <c r="B2" s="2" t="s">
        <v>1</v>
      </c>
      <c r="C2" s="2" t="s">
        <v>2</v>
      </c>
      <c r="D2" s="1" t="s">
        <v>97</v>
      </c>
      <c r="E2" s="1">
        <v>703</v>
      </c>
      <c r="F2" s="1">
        <v>2015</v>
      </c>
      <c r="G2" s="2" t="s">
        <v>260</v>
      </c>
      <c r="H2" s="2" t="s">
        <v>2</v>
      </c>
      <c r="I2" s="10">
        <v>677113.88187426154</v>
      </c>
      <c r="J2" s="3">
        <v>342081697.32038301</v>
      </c>
      <c r="K2" s="3">
        <f t="shared" ref="K2:K22" si="0">LOG(J2)</f>
        <v>8.5341298383902586</v>
      </c>
      <c r="L2" s="2" t="s">
        <v>328</v>
      </c>
      <c r="M2" s="1">
        <v>43</v>
      </c>
      <c r="N2" s="1">
        <v>0</v>
      </c>
      <c r="O2" s="1">
        <v>6</v>
      </c>
      <c r="P2" s="2" t="s">
        <v>327</v>
      </c>
      <c r="Q2" s="1">
        <v>56</v>
      </c>
      <c r="R2" s="1">
        <v>0</v>
      </c>
      <c r="S2" s="2" t="s">
        <v>285</v>
      </c>
      <c r="T2" s="1">
        <v>41</v>
      </c>
      <c r="U2" s="1">
        <v>0</v>
      </c>
      <c r="V2" s="5">
        <f>$D$2+$D$3</f>
        <v>703</v>
      </c>
      <c r="W2" s="1">
        <v>0</v>
      </c>
    </row>
    <row r="3" spans="1:23" x14ac:dyDescent="0.3">
      <c r="A3" s="2" t="s">
        <v>71</v>
      </c>
      <c r="B3" s="2" t="s">
        <v>5</v>
      </c>
      <c r="C3" s="2" t="s">
        <v>2</v>
      </c>
      <c r="D3" s="1" t="s">
        <v>98</v>
      </c>
      <c r="E3" s="1">
        <v>703</v>
      </c>
      <c r="F3" s="1">
        <v>2015</v>
      </c>
      <c r="G3" s="2" t="s">
        <v>260</v>
      </c>
      <c r="H3" s="2" t="s">
        <v>2</v>
      </c>
      <c r="I3" s="10">
        <v>677113.88187426154</v>
      </c>
      <c r="J3" s="3">
        <v>342081697.32038301</v>
      </c>
      <c r="K3" s="3">
        <f t="shared" si="0"/>
        <v>8.5341298383902586</v>
      </c>
      <c r="L3" s="2" t="s">
        <v>328</v>
      </c>
      <c r="M3" s="1">
        <v>43</v>
      </c>
      <c r="N3" s="1">
        <v>0</v>
      </c>
      <c r="O3" s="1">
        <v>6</v>
      </c>
      <c r="P3" s="2" t="s">
        <v>327</v>
      </c>
      <c r="Q3" s="1">
        <v>56</v>
      </c>
      <c r="R3" s="1">
        <v>0</v>
      </c>
      <c r="S3" s="2" t="s">
        <v>285</v>
      </c>
      <c r="T3" s="1">
        <v>41</v>
      </c>
      <c r="U3" s="1">
        <v>0</v>
      </c>
      <c r="V3" s="5">
        <f>$D$2+$D$3</f>
        <v>703</v>
      </c>
      <c r="W3" s="1">
        <v>0</v>
      </c>
    </row>
    <row r="4" spans="1:23" x14ac:dyDescent="0.3">
      <c r="A4" s="2" t="s">
        <v>4</v>
      </c>
      <c r="B4" s="2" t="s">
        <v>5</v>
      </c>
      <c r="C4" s="2" t="s">
        <v>6</v>
      </c>
      <c r="D4" s="1" t="s">
        <v>99</v>
      </c>
      <c r="E4" s="1">
        <v>428</v>
      </c>
      <c r="F4" s="1">
        <v>2015</v>
      </c>
      <c r="G4" s="2" t="s">
        <v>261</v>
      </c>
      <c r="H4" s="2" t="s">
        <v>6</v>
      </c>
      <c r="I4" s="10">
        <v>1302262.9310344828</v>
      </c>
      <c r="J4" s="3">
        <v>418000000</v>
      </c>
      <c r="K4" s="3">
        <f t="shared" si="0"/>
        <v>8.6211762817750355</v>
      </c>
      <c r="L4" s="2" t="s">
        <v>338</v>
      </c>
      <c r="M4" s="1">
        <v>58</v>
      </c>
      <c r="N4" s="1">
        <v>0</v>
      </c>
      <c r="O4" s="1">
        <v>5</v>
      </c>
      <c r="P4" s="6" t="s">
        <v>284</v>
      </c>
      <c r="Q4" s="9">
        <v>47</v>
      </c>
      <c r="R4" s="1">
        <v>0</v>
      </c>
      <c r="S4" s="2" t="s">
        <v>337</v>
      </c>
      <c r="T4" s="1">
        <v>53</v>
      </c>
      <c r="U4" s="1">
        <v>0</v>
      </c>
      <c r="V4" s="5">
        <f>$D$4+$D$5</f>
        <v>428</v>
      </c>
      <c r="W4" s="1">
        <v>0</v>
      </c>
    </row>
    <row r="5" spans="1:23" x14ac:dyDescent="0.3">
      <c r="A5" s="2" t="s">
        <v>11</v>
      </c>
      <c r="B5" s="2" t="s">
        <v>9</v>
      </c>
      <c r="C5" s="2" t="s">
        <v>6</v>
      </c>
      <c r="D5" s="1" t="s">
        <v>100</v>
      </c>
      <c r="E5" s="1">
        <v>428</v>
      </c>
      <c r="F5" s="1">
        <v>2015</v>
      </c>
      <c r="G5" s="2" t="s">
        <v>261</v>
      </c>
      <c r="H5" s="2" t="s">
        <v>6</v>
      </c>
      <c r="I5" s="10">
        <v>1302262.9310344828</v>
      </c>
      <c r="J5" s="3">
        <v>418000000</v>
      </c>
      <c r="K5" s="3">
        <f t="shared" si="0"/>
        <v>8.6211762817750355</v>
      </c>
      <c r="L5" s="2" t="s">
        <v>338</v>
      </c>
      <c r="M5" s="1">
        <v>58</v>
      </c>
      <c r="N5" s="1">
        <v>0</v>
      </c>
      <c r="O5" s="1">
        <v>5</v>
      </c>
      <c r="P5" s="6" t="s">
        <v>284</v>
      </c>
      <c r="Q5" s="9">
        <v>47</v>
      </c>
      <c r="R5" s="1">
        <v>0</v>
      </c>
      <c r="S5" s="2" t="s">
        <v>337</v>
      </c>
      <c r="T5" s="1">
        <v>53</v>
      </c>
      <c r="U5" s="1">
        <v>0</v>
      </c>
      <c r="V5" s="5">
        <f>$D$4+$D$5</f>
        <v>428</v>
      </c>
      <c r="W5" s="1">
        <v>0</v>
      </c>
    </row>
    <row r="6" spans="1:23" x14ac:dyDescent="0.3">
      <c r="A6" s="2" t="s">
        <v>8</v>
      </c>
      <c r="B6" s="2" t="s">
        <v>9</v>
      </c>
      <c r="C6" s="2" t="s">
        <v>35</v>
      </c>
      <c r="D6" s="1" t="s">
        <v>101</v>
      </c>
      <c r="E6" s="1">
        <v>257</v>
      </c>
      <c r="F6" s="1">
        <v>2015</v>
      </c>
      <c r="G6" s="2" t="s">
        <v>270</v>
      </c>
      <c r="H6" s="2" t="s">
        <v>2</v>
      </c>
      <c r="I6" s="10">
        <v>677113.88187426154</v>
      </c>
      <c r="J6" s="3">
        <v>186400000</v>
      </c>
      <c r="K6" s="3">
        <f t="shared" si="0"/>
        <v>8.2704459080179618</v>
      </c>
      <c r="L6" s="2" t="s">
        <v>359</v>
      </c>
      <c r="M6" s="1">
        <v>39</v>
      </c>
      <c r="N6" s="1">
        <v>1</v>
      </c>
      <c r="O6" s="1">
        <v>13</v>
      </c>
      <c r="P6" s="2" t="s">
        <v>332</v>
      </c>
      <c r="Q6" s="1">
        <v>62</v>
      </c>
      <c r="R6" s="1">
        <v>0</v>
      </c>
      <c r="S6" s="2" t="s">
        <v>319</v>
      </c>
      <c r="T6" s="1">
        <v>47</v>
      </c>
      <c r="U6" s="1">
        <v>0</v>
      </c>
      <c r="V6" s="5">
        <f>$D$6+$D$7</f>
        <v>257</v>
      </c>
      <c r="W6" s="1">
        <v>1</v>
      </c>
    </row>
    <row r="7" spans="1:23" x14ac:dyDescent="0.3">
      <c r="A7" s="2" t="s">
        <v>33</v>
      </c>
      <c r="B7" s="2" t="s">
        <v>34</v>
      </c>
      <c r="C7" s="2" t="s">
        <v>35</v>
      </c>
      <c r="D7" s="1" t="s">
        <v>102</v>
      </c>
      <c r="E7" s="1">
        <v>257</v>
      </c>
      <c r="F7" s="1">
        <v>2015</v>
      </c>
      <c r="G7" s="2" t="s">
        <v>270</v>
      </c>
      <c r="H7" s="2" t="s">
        <v>2</v>
      </c>
      <c r="I7" s="10">
        <v>677113.88187426154</v>
      </c>
      <c r="J7" s="3">
        <v>186400000</v>
      </c>
      <c r="K7" s="3">
        <f t="shared" si="0"/>
        <v>8.2704459080179618</v>
      </c>
      <c r="L7" s="2" t="s">
        <v>359</v>
      </c>
      <c r="M7" s="1">
        <v>39</v>
      </c>
      <c r="N7" s="1">
        <v>1</v>
      </c>
      <c r="O7" s="1">
        <v>13</v>
      </c>
      <c r="P7" s="2" t="s">
        <v>332</v>
      </c>
      <c r="Q7" s="1">
        <v>62</v>
      </c>
      <c r="R7" s="1">
        <v>0</v>
      </c>
      <c r="S7" s="2" t="s">
        <v>319</v>
      </c>
      <c r="T7" s="1">
        <v>47</v>
      </c>
      <c r="U7" s="1">
        <v>0</v>
      </c>
      <c r="V7" s="5">
        <f>$D$6+$D$7</f>
        <v>257</v>
      </c>
      <c r="W7" s="1">
        <v>1</v>
      </c>
    </row>
    <row r="8" spans="1:23" x14ac:dyDescent="0.3">
      <c r="A8" s="2" t="s">
        <v>56</v>
      </c>
      <c r="B8" s="2" t="s">
        <v>57</v>
      </c>
      <c r="C8" s="2" t="s">
        <v>103</v>
      </c>
      <c r="D8" s="1" t="s">
        <v>104</v>
      </c>
      <c r="E8" s="1">
        <v>187</v>
      </c>
      <c r="F8" s="1">
        <v>2015</v>
      </c>
      <c r="G8" s="2" t="s">
        <v>262</v>
      </c>
      <c r="H8" s="2" t="s">
        <v>29</v>
      </c>
      <c r="I8" s="10">
        <v>2386417.3228346459</v>
      </c>
      <c r="J8" s="3">
        <v>468700000</v>
      </c>
      <c r="K8" s="3">
        <f t="shared" si="0"/>
        <v>8.6708949535202109</v>
      </c>
      <c r="L8" s="2" t="s">
        <v>281</v>
      </c>
      <c r="M8" s="1">
        <v>42</v>
      </c>
      <c r="N8" s="1">
        <v>0</v>
      </c>
      <c r="O8" s="1">
        <v>10</v>
      </c>
      <c r="P8" s="2" t="s">
        <v>282</v>
      </c>
      <c r="Q8" s="1">
        <v>41</v>
      </c>
      <c r="R8" s="1">
        <v>0</v>
      </c>
      <c r="S8" s="2" t="s">
        <v>335</v>
      </c>
      <c r="T8" s="1">
        <v>42</v>
      </c>
      <c r="U8" s="1">
        <v>0</v>
      </c>
      <c r="V8" s="5">
        <f>$D$8+$D$9</f>
        <v>187</v>
      </c>
      <c r="W8" s="1">
        <v>1</v>
      </c>
    </row>
    <row r="9" spans="1:23" x14ac:dyDescent="0.3">
      <c r="A9" s="2" t="s">
        <v>13</v>
      </c>
      <c r="B9" s="2" t="s">
        <v>14</v>
      </c>
      <c r="C9" s="2" t="s">
        <v>103</v>
      </c>
      <c r="D9" s="1" t="s">
        <v>105</v>
      </c>
      <c r="E9" s="1">
        <v>187</v>
      </c>
      <c r="F9" s="1">
        <v>2015</v>
      </c>
      <c r="G9" s="2" t="s">
        <v>262</v>
      </c>
      <c r="H9" s="2" t="s">
        <v>29</v>
      </c>
      <c r="I9" s="10">
        <v>2386417.3228346459</v>
      </c>
      <c r="J9" s="3">
        <v>468700000</v>
      </c>
      <c r="K9" s="3">
        <f t="shared" si="0"/>
        <v>8.6708949535202109</v>
      </c>
      <c r="L9" s="2" t="s">
        <v>281</v>
      </c>
      <c r="M9" s="1">
        <v>42</v>
      </c>
      <c r="N9" s="1">
        <v>0</v>
      </c>
      <c r="O9" s="1">
        <v>10</v>
      </c>
      <c r="P9" s="2" t="s">
        <v>282</v>
      </c>
      <c r="Q9" s="1">
        <v>41</v>
      </c>
      <c r="R9" s="1">
        <v>0</v>
      </c>
      <c r="S9" s="2" t="s">
        <v>335</v>
      </c>
      <c r="T9" s="1">
        <v>42</v>
      </c>
      <c r="U9" s="1">
        <v>0</v>
      </c>
      <c r="V9" s="5">
        <f>$D$8+$D$9</f>
        <v>187</v>
      </c>
      <c r="W9" s="1">
        <v>1</v>
      </c>
    </row>
    <row r="10" spans="1:23" x14ac:dyDescent="0.3">
      <c r="A10" s="2" t="s">
        <v>20</v>
      </c>
      <c r="B10" s="2" t="s">
        <v>21</v>
      </c>
      <c r="C10" s="2" t="s">
        <v>22</v>
      </c>
      <c r="D10" s="1" t="s">
        <v>106</v>
      </c>
      <c r="E10" s="1">
        <v>136</v>
      </c>
      <c r="F10" s="1">
        <v>2015</v>
      </c>
      <c r="G10" s="2" t="s">
        <v>267</v>
      </c>
      <c r="H10" s="2" t="s">
        <v>2</v>
      </c>
      <c r="I10" s="10">
        <v>677113.88187426154</v>
      </c>
      <c r="J10" s="3">
        <v>129000000</v>
      </c>
      <c r="K10" s="3">
        <f t="shared" si="0"/>
        <v>8.1105897102992497</v>
      </c>
      <c r="L10" s="2" t="s">
        <v>289</v>
      </c>
      <c r="M10" s="1">
        <v>51</v>
      </c>
      <c r="N10" s="1">
        <v>0</v>
      </c>
      <c r="O10" s="1">
        <v>17</v>
      </c>
      <c r="P10" s="2" t="s">
        <v>316</v>
      </c>
      <c r="Q10" s="1">
        <v>50</v>
      </c>
      <c r="R10" s="1">
        <v>0</v>
      </c>
      <c r="S10" s="2" t="s">
        <v>291</v>
      </c>
      <c r="T10" s="1">
        <v>59</v>
      </c>
      <c r="U10" s="1">
        <v>0</v>
      </c>
      <c r="V10" s="5">
        <f>$D$10+$D$11</f>
        <v>136</v>
      </c>
      <c r="W10" s="1">
        <v>1</v>
      </c>
    </row>
    <row r="11" spans="1:23" x14ac:dyDescent="0.3">
      <c r="A11" s="2" t="s">
        <v>31</v>
      </c>
      <c r="B11" s="2" t="s">
        <v>5</v>
      </c>
      <c r="C11" s="2" t="s">
        <v>22</v>
      </c>
      <c r="D11" s="1" t="s">
        <v>107</v>
      </c>
      <c r="E11" s="1">
        <v>136</v>
      </c>
      <c r="F11" s="1">
        <v>2015</v>
      </c>
      <c r="G11" s="2" t="s">
        <v>267</v>
      </c>
      <c r="H11" s="2" t="s">
        <v>2</v>
      </c>
      <c r="I11" s="10">
        <v>677113.88187426154</v>
      </c>
      <c r="J11" s="3">
        <v>129000000</v>
      </c>
      <c r="K11" s="3">
        <f t="shared" si="0"/>
        <v>8.1105897102992497</v>
      </c>
      <c r="L11" s="2" t="s">
        <v>289</v>
      </c>
      <c r="M11" s="1">
        <v>51</v>
      </c>
      <c r="N11" s="1">
        <v>0</v>
      </c>
      <c r="O11" s="1">
        <v>17</v>
      </c>
      <c r="P11" s="2" t="s">
        <v>316</v>
      </c>
      <c r="Q11" s="1">
        <v>50</v>
      </c>
      <c r="R11" s="1">
        <v>0</v>
      </c>
      <c r="S11" s="2" t="s">
        <v>291</v>
      </c>
      <c r="T11" s="1">
        <v>59</v>
      </c>
      <c r="U11" s="1">
        <v>0</v>
      </c>
      <c r="V11" s="5">
        <f>$D$10+$D$11</f>
        <v>136</v>
      </c>
      <c r="W11" s="1">
        <v>1</v>
      </c>
    </row>
    <row r="12" spans="1:23" x14ac:dyDescent="0.3">
      <c r="A12" s="2" t="s">
        <v>39</v>
      </c>
      <c r="B12" s="2" t="s">
        <v>25</v>
      </c>
      <c r="C12" s="2" t="s">
        <v>108</v>
      </c>
      <c r="D12" s="1" t="s">
        <v>109</v>
      </c>
      <c r="E12" s="1">
        <v>78</v>
      </c>
      <c r="F12" s="1">
        <v>2015</v>
      </c>
      <c r="G12" s="2" t="s">
        <v>263</v>
      </c>
      <c r="H12" s="2" t="s">
        <v>2</v>
      </c>
      <c r="I12" s="10">
        <v>677113.88187426154</v>
      </c>
      <c r="J12" s="3">
        <v>137450000</v>
      </c>
      <c r="K12" s="3">
        <f t="shared" si="0"/>
        <v>8.1381447441794865</v>
      </c>
      <c r="L12" s="2" t="s">
        <v>321</v>
      </c>
      <c r="M12" s="1">
        <v>38</v>
      </c>
      <c r="N12" s="1">
        <v>0</v>
      </c>
      <c r="O12" s="1">
        <v>8</v>
      </c>
      <c r="P12" s="7" t="s">
        <v>326</v>
      </c>
      <c r="Q12" s="8">
        <v>46</v>
      </c>
      <c r="R12" s="1">
        <v>0</v>
      </c>
      <c r="S12" s="2" t="s">
        <v>326</v>
      </c>
      <c r="T12" s="1">
        <v>46</v>
      </c>
      <c r="U12" s="1">
        <v>0</v>
      </c>
      <c r="V12" s="5">
        <f>$D$12+$D$15</f>
        <v>78</v>
      </c>
      <c r="W12" s="1">
        <v>1</v>
      </c>
    </row>
    <row r="13" spans="1:23" x14ac:dyDescent="0.3">
      <c r="A13" s="2" t="s">
        <v>76</v>
      </c>
      <c r="B13" s="2" t="s">
        <v>18</v>
      </c>
      <c r="C13" s="2" t="s">
        <v>110</v>
      </c>
      <c r="D13" s="1" t="s">
        <v>111</v>
      </c>
      <c r="E13" s="1">
        <v>67</v>
      </c>
      <c r="F13" s="1">
        <v>2015</v>
      </c>
      <c r="G13" s="2" t="s">
        <v>268</v>
      </c>
      <c r="H13" s="2" t="s">
        <v>29</v>
      </c>
      <c r="I13" s="10">
        <v>2386417.3228346459</v>
      </c>
      <c r="J13" s="3">
        <v>137450000</v>
      </c>
      <c r="K13" s="3">
        <f t="shared" si="0"/>
        <v>8.1381447441794865</v>
      </c>
      <c r="L13" s="2" t="s">
        <v>294</v>
      </c>
      <c r="M13" s="1">
        <v>59</v>
      </c>
      <c r="N13" s="1">
        <v>0</v>
      </c>
      <c r="O13" s="1">
        <v>15</v>
      </c>
      <c r="P13" s="2" t="s">
        <v>290</v>
      </c>
      <c r="Q13" s="1">
        <v>43</v>
      </c>
      <c r="R13" s="1">
        <v>0</v>
      </c>
      <c r="S13" s="2" t="s">
        <v>331</v>
      </c>
      <c r="T13" s="1">
        <v>44</v>
      </c>
      <c r="U13" s="1">
        <v>0</v>
      </c>
      <c r="V13" s="5">
        <f>$D$13+$D$16</f>
        <v>67</v>
      </c>
      <c r="W13" s="1">
        <v>1</v>
      </c>
    </row>
    <row r="14" spans="1:23" x14ac:dyDescent="0.3">
      <c r="A14" s="2" t="s">
        <v>90</v>
      </c>
      <c r="B14" s="2" t="s">
        <v>34</v>
      </c>
      <c r="C14" s="2" t="s">
        <v>54</v>
      </c>
      <c r="D14" s="1" t="s">
        <v>112</v>
      </c>
      <c r="E14" s="1">
        <v>36</v>
      </c>
      <c r="F14" s="1">
        <v>2015</v>
      </c>
      <c r="G14" s="2" t="s">
        <v>269</v>
      </c>
      <c r="H14" s="2" t="s">
        <v>6</v>
      </c>
      <c r="I14" s="10">
        <v>1302262.9310344828</v>
      </c>
      <c r="J14" s="3">
        <v>103250000</v>
      </c>
      <c r="K14" s="3">
        <f t="shared" si="0"/>
        <v>8.0138900603284391</v>
      </c>
      <c r="L14" s="2" t="s">
        <v>324</v>
      </c>
      <c r="M14" s="1">
        <v>44</v>
      </c>
      <c r="N14" s="1">
        <v>1</v>
      </c>
      <c r="O14" s="1">
        <v>15</v>
      </c>
      <c r="P14" s="2" t="s">
        <v>334</v>
      </c>
      <c r="Q14" s="1">
        <v>38</v>
      </c>
      <c r="R14" s="1">
        <v>0</v>
      </c>
      <c r="S14" s="2" t="s">
        <v>305</v>
      </c>
      <c r="T14" s="1">
        <v>63</v>
      </c>
      <c r="U14" s="1">
        <v>0</v>
      </c>
      <c r="V14" s="5">
        <f>$D$14+$D$19</f>
        <v>36</v>
      </c>
      <c r="W14" s="1">
        <v>1</v>
      </c>
    </row>
    <row r="15" spans="1:23" x14ac:dyDescent="0.3">
      <c r="A15" s="2" t="s">
        <v>113</v>
      </c>
      <c r="B15" s="2" t="s">
        <v>114</v>
      </c>
      <c r="C15" s="2" t="s">
        <v>108</v>
      </c>
      <c r="D15" s="1" t="s">
        <v>112</v>
      </c>
      <c r="E15" s="1">
        <v>78</v>
      </c>
      <c r="F15" s="1">
        <v>2015</v>
      </c>
      <c r="G15" s="2" t="s">
        <v>263</v>
      </c>
      <c r="H15" s="2" t="s">
        <v>2</v>
      </c>
      <c r="I15" s="10">
        <v>677113.88187426154</v>
      </c>
      <c r="J15" s="3">
        <v>137450000</v>
      </c>
      <c r="K15" s="3">
        <f t="shared" si="0"/>
        <v>8.1381447441794865</v>
      </c>
      <c r="L15" s="2" t="s">
        <v>321</v>
      </c>
      <c r="M15" s="1">
        <v>38</v>
      </c>
      <c r="N15" s="1">
        <v>0</v>
      </c>
      <c r="O15" s="1">
        <v>8</v>
      </c>
      <c r="P15" s="7" t="s">
        <v>326</v>
      </c>
      <c r="Q15" s="8">
        <v>46</v>
      </c>
      <c r="R15" s="1">
        <v>0</v>
      </c>
      <c r="S15" s="2" t="s">
        <v>326</v>
      </c>
      <c r="T15" s="1">
        <v>46</v>
      </c>
      <c r="U15" s="1">
        <v>0</v>
      </c>
      <c r="V15" s="5">
        <f>$D$12+$D$15</f>
        <v>78</v>
      </c>
      <c r="W15" s="1">
        <v>1</v>
      </c>
    </row>
    <row r="16" spans="1:23" x14ac:dyDescent="0.3">
      <c r="A16" s="2" t="s">
        <v>27</v>
      </c>
      <c r="B16" s="2" t="s">
        <v>28</v>
      </c>
      <c r="C16" s="2" t="s">
        <v>110</v>
      </c>
      <c r="D16" s="1" t="s">
        <v>115</v>
      </c>
      <c r="E16" s="1">
        <v>67</v>
      </c>
      <c r="F16" s="1">
        <v>2015</v>
      </c>
      <c r="G16" s="2" t="s">
        <v>268</v>
      </c>
      <c r="H16" s="2" t="s">
        <v>29</v>
      </c>
      <c r="I16" s="10">
        <v>2386417.3228346459</v>
      </c>
      <c r="J16" s="3">
        <v>137450000</v>
      </c>
      <c r="K16" s="3">
        <f t="shared" si="0"/>
        <v>8.1381447441794865</v>
      </c>
      <c r="L16" s="2" t="s">
        <v>294</v>
      </c>
      <c r="M16" s="1">
        <v>59</v>
      </c>
      <c r="N16" s="1">
        <v>0</v>
      </c>
      <c r="O16" s="1">
        <v>15</v>
      </c>
      <c r="P16" s="2" t="s">
        <v>290</v>
      </c>
      <c r="Q16" s="1">
        <v>43</v>
      </c>
      <c r="R16" s="1">
        <v>0</v>
      </c>
      <c r="S16" s="2" t="s">
        <v>331</v>
      </c>
      <c r="T16" s="1">
        <v>44</v>
      </c>
      <c r="U16" s="1">
        <v>0</v>
      </c>
      <c r="V16" s="5">
        <f>$D$13+$D$16</f>
        <v>67</v>
      </c>
      <c r="W16" s="1">
        <v>1</v>
      </c>
    </row>
    <row r="17" spans="1:23" x14ac:dyDescent="0.3">
      <c r="A17" s="2" t="s">
        <v>87</v>
      </c>
      <c r="B17" s="2" t="s">
        <v>1</v>
      </c>
      <c r="C17" s="2" t="s">
        <v>46</v>
      </c>
      <c r="D17" s="1" t="s">
        <v>116</v>
      </c>
      <c r="E17" s="1">
        <v>27</v>
      </c>
      <c r="F17" s="1">
        <v>2015</v>
      </c>
      <c r="G17" s="2" t="s">
        <v>265</v>
      </c>
      <c r="H17" s="2" t="s">
        <v>246</v>
      </c>
      <c r="I17" s="10">
        <v>17222222.222222224</v>
      </c>
      <c r="J17" s="3">
        <v>465000000</v>
      </c>
      <c r="K17" s="3">
        <f t="shared" si="0"/>
        <v>8.6674529528899544</v>
      </c>
      <c r="L17" s="2" t="s">
        <v>339</v>
      </c>
      <c r="M17" s="1">
        <v>44</v>
      </c>
      <c r="N17" s="1">
        <v>0</v>
      </c>
      <c r="O17" s="1">
        <v>0</v>
      </c>
      <c r="P17" s="2" t="s">
        <v>329</v>
      </c>
      <c r="Q17" s="1">
        <v>52</v>
      </c>
      <c r="R17" s="1">
        <v>0</v>
      </c>
      <c r="S17" s="2" t="s">
        <v>330</v>
      </c>
      <c r="T17" s="1">
        <v>46</v>
      </c>
      <c r="U17" s="1">
        <v>0</v>
      </c>
      <c r="V17" s="5">
        <f>$D$17+$D$18</f>
        <v>27</v>
      </c>
      <c r="W17" s="1">
        <v>1</v>
      </c>
    </row>
    <row r="18" spans="1:23" x14ac:dyDescent="0.3">
      <c r="A18" s="2" t="s">
        <v>45</v>
      </c>
      <c r="B18" s="2" t="s">
        <v>28</v>
      </c>
      <c r="C18" s="2" t="s">
        <v>46</v>
      </c>
      <c r="D18" s="1" t="s">
        <v>117</v>
      </c>
      <c r="E18" s="1">
        <v>27</v>
      </c>
      <c r="F18" s="1">
        <v>2015</v>
      </c>
      <c r="G18" s="2" t="s">
        <v>265</v>
      </c>
      <c r="H18" s="2" t="s">
        <v>246</v>
      </c>
      <c r="I18" s="10">
        <v>17222222.222222224</v>
      </c>
      <c r="J18" s="3">
        <v>465000000</v>
      </c>
      <c r="K18" s="3">
        <f t="shared" si="0"/>
        <v>8.6674529528899544</v>
      </c>
      <c r="L18" s="2" t="s">
        <v>339</v>
      </c>
      <c r="M18" s="1">
        <v>44</v>
      </c>
      <c r="N18" s="1">
        <v>0</v>
      </c>
      <c r="O18" s="1">
        <v>0</v>
      </c>
      <c r="P18" s="2" t="s">
        <v>329</v>
      </c>
      <c r="Q18" s="1">
        <v>52</v>
      </c>
      <c r="R18" s="1">
        <v>0</v>
      </c>
      <c r="S18" s="2" t="s">
        <v>330</v>
      </c>
      <c r="T18" s="1">
        <v>46</v>
      </c>
      <c r="U18" s="1">
        <v>0</v>
      </c>
      <c r="V18" s="5">
        <f>$D$17+$D$18</f>
        <v>27</v>
      </c>
      <c r="W18" s="1">
        <v>1</v>
      </c>
    </row>
    <row r="19" spans="1:23" x14ac:dyDescent="0.3">
      <c r="A19" s="2" t="s">
        <v>59</v>
      </c>
      <c r="B19" s="2" t="s">
        <v>60</v>
      </c>
      <c r="C19" s="2" t="s">
        <v>54</v>
      </c>
      <c r="D19" s="1" t="s">
        <v>118</v>
      </c>
      <c r="E19" s="1">
        <v>36</v>
      </c>
      <c r="F19" s="1">
        <v>2015</v>
      </c>
      <c r="G19" s="2" t="s">
        <v>269</v>
      </c>
      <c r="H19" s="2" t="s">
        <v>6</v>
      </c>
      <c r="I19" s="10">
        <v>1302262.9310344828</v>
      </c>
      <c r="J19" s="3">
        <v>103250000</v>
      </c>
      <c r="K19" s="3">
        <f t="shared" si="0"/>
        <v>8.0138900603284391</v>
      </c>
      <c r="L19" s="2" t="s">
        <v>324</v>
      </c>
      <c r="M19" s="1">
        <v>44</v>
      </c>
      <c r="N19" s="1">
        <v>1</v>
      </c>
      <c r="O19" s="1">
        <v>15</v>
      </c>
      <c r="P19" s="2" t="s">
        <v>334</v>
      </c>
      <c r="Q19" s="1">
        <v>38</v>
      </c>
      <c r="R19" s="1">
        <v>0</v>
      </c>
      <c r="S19" s="2" t="s">
        <v>305</v>
      </c>
      <c r="T19" s="1">
        <v>63</v>
      </c>
      <c r="U19" s="1">
        <v>0</v>
      </c>
      <c r="V19" s="5">
        <f>$D$14+$D$19</f>
        <v>36</v>
      </c>
      <c r="W19" s="1">
        <v>1</v>
      </c>
    </row>
    <row r="20" spans="1:23" x14ac:dyDescent="0.3">
      <c r="A20" s="2" t="s">
        <v>119</v>
      </c>
      <c r="B20" s="2" t="s">
        <v>28</v>
      </c>
      <c r="C20" s="2" t="s">
        <v>120</v>
      </c>
      <c r="D20" s="1" t="s">
        <v>61</v>
      </c>
      <c r="E20" s="1">
        <v>0</v>
      </c>
      <c r="F20" s="1">
        <v>2015</v>
      </c>
      <c r="G20" s="2" t="s">
        <v>275</v>
      </c>
      <c r="H20" s="2" t="s">
        <v>6</v>
      </c>
      <c r="I20" s="10">
        <v>1302262.9310344828</v>
      </c>
      <c r="J20" s="3">
        <v>83000000</v>
      </c>
      <c r="K20" s="3">
        <f t="shared" si="0"/>
        <v>7.9190780923760737</v>
      </c>
      <c r="L20" s="2" t="s">
        <v>312</v>
      </c>
      <c r="M20" s="1">
        <v>61</v>
      </c>
      <c r="N20" s="1">
        <v>0</v>
      </c>
      <c r="O20" s="1">
        <v>6</v>
      </c>
      <c r="P20" s="2" t="s">
        <v>340</v>
      </c>
      <c r="Q20" s="1">
        <v>53</v>
      </c>
      <c r="R20" s="1">
        <v>0</v>
      </c>
      <c r="S20" s="2" t="s">
        <v>280</v>
      </c>
      <c r="T20" s="1">
        <v>47</v>
      </c>
      <c r="U20" s="1">
        <v>0</v>
      </c>
      <c r="V20" s="5">
        <f>$D$20+$D$21+$D$22</f>
        <v>0</v>
      </c>
      <c r="W20" s="1">
        <v>1</v>
      </c>
    </row>
    <row r="21" spans="1:23" x14ac:dyDescent="0.3">
      <c r="A21" s="2" t="s">
        <v>121</v>
      </c>
      <c r="B21" s="2" t="s">
        <v>122</v>
      </c>
      <c r="C21" s="2" t="s">
        <v>120</v>
      </c>
      <c r="D21" s="1" t="s">
        <v>61</v>
      </c>
      <c r="E21" s="1">
        <v>0</v>
      </c>
      <c r="F21" s="1">
        <v>2015</v>
      </c>
      <c r="G21" s="2" t="s">
        <v>275</v>
      </c>
      <c r="H21" s="2" t="s">
        <v>6</v>
      </c>
      <c r="I21" s="10">
        <v>1302262.9310344828</v>
      </c>
      <c r="J21" s="3">
        <v>83000000</v>
      </c>
      <c r="K21" s="3">
        <f t="shared" si="0"/>
        <v>7.9190780923760737</v>
      </c>
      <c r="L21" s="2" t="s">
        <v>312</v>
      </c>
      <c r="M21" s="1">
        <v>61</v>
      </c>
      <c r="N21" s="1">
        <v>0</v>
      </c>
      <c r="O21" s="1">
        <v>6</v>
      </c>
      <c r="P21" s="2" t="s">
        <v>340</v>
      </c>
      <c r="Q21" s="1">
        <v>53</v>
      </c>
      <c r="R21" s="1">
        <v>0</v>
      </c>
      <c r="S21" s="2" t="s">
        <v>280</v>
      </c>
      <c r="T21" s="1">
        <v>47</v>
      </c>
      <c r="U21" s="1">
        <v>0</v>
      </c>
      <c r="V21" s="5">
        <f>$D$20+$D$21+$D$22</f>
        <v>0</v>
      </c>
      <c r="W21" s="1">
        <v>1</v>
      </c>
    </row>
    <row r="22" spans="1:23" x14ac:dyDescent="0.3">
      <c r="A22" s="2" t="s">
        <v>123</v>
      </c>
      <c r="B22" s="2" t="s">
        <v>1</v>
      </c>
      <c r="C22" s="2" t="s">
        <v>120</v>
      </c>
      <c r="D22" s="1" t="s">
        <v>61</v>
      </c>
      <c r="E22" s="1">
        <v>0</v>
      </c>
      <c r="F22" s="1">
        <v>2015</v>
      </c>
      <c r="G22" s="2" t="s">
        <v>275</v>
      </c>
      <c r="H22" s="2" t="s">
        <v>6</v>
      </c>
      <c r="I22" s="10">
        <v>1302262.9310344828</v>
      </c>
      <c r="J22" s="3">
        <v>83000000</v>
      </c>
      <c r="K22" s="3">
        <f t="shared" si="0"/>
        <v>7.9190780923760737</v>
      </c>
      <c r="L22" s="2" t="s">
        <v>312</v>
      </c>
      <c r="M22" s="1">
        <v>61</v>
      </c>
      <c r="N22" s="1">
        <v>0</v>
      </c>
      <c r="O22" s="1">
        <v>6</v>
      </c>
      <c r="P22" s="2" t="s">
        <v>340</v>
      </c>
      <c r="Q22" s="1">
        <v>53</v>
      </c>
      <c r="R22" s="1">
        <v>0</v>
      </c>
      <c r="S22" s="2" t="s">
        <v>280</v>
      </c>
      <c r="T22" s="1">
        <v>47</v>
      </c>
      <c r="U22" s="1">
        <v>0</v>
      </c>
      <c r="V22" s="5">
        <f>$D$20+$D$21+$D$22</f>
        <v>0</v>
      </c>
      <c r="W22" s="1">
        <v>1</v>
      </c>
    </row>
  </sheetData>
  <conditionalFormatting sqref="J2:K2">
    <cfRule type="cellIs" dxfId="65" priority="21" operator="lessThan">
      <formula>1</formula>
    </cfRule>
  </conditionalFormatting>
  <conditionalFormatting sqref="J3:K3">
    <cfRule type="cellIs" dxfId="64" priority="20" operator="lessThan">
      <formula>1</formula>
    </cfRule>
  </conditionalFormatting>
  <conditionalFormatting sqref="J4:K4">
    <cfRule type="cellIs" dxfId="63" priority="19" operator="lessThan">
      <formula>1</formula>
    </cfRule>
  </conditionalFormatting>
  <conditionalFormatting sqref="J5:K5">
    <cfRule type="cellIs" dxfId="62" priority="18" operator="lessThan">
      <formula>1</formula>
    </cfRule>
  </conditionalFormatting>
  <conditionalFormatting sqref="J6:K6">
    <cfRule type="cellIs" dxfId="61" priority="17" operator="lessThan">
      <formula>1</formula>
    </cfRule>
  </conditionalFormatting>
  <conditionalFormatting sqref="J7:K7">
    <cfRule type="cellIs" dxfId="60" priority="16" operator="lessThan">
      <formula>1</formula>
    </cfRule>
  </conditionalFormatting>
  <conditionalFormatting sqref="J8:K8">
    <cfRule type="cellIs" dxfId="59" priority="15" operator="lessThan">
      <formula>1</formula>
    </cfRule>
  </conditionalFormatting>
  <conditionalFormatting sqref="J9:K9">
    <cfRule type="cellIs" dxfId="58" priority="14" operator="lessThan">
      <formula>1</formula>
    </cfRule>
  </conditionalFormatting>
  <conditionalFormatting sqref="J10:K10">
    <cfRule type="cellIs" dxfId="57" priority="13" operator="lessThan">
      <formula>1</formula>
    </cfRule>
  </conditionalFormatting>
  <conditionalFormatting sqref="J11:K11">
    <cfRule type="cellIs" dxfId="56" priority="12" operator="lessThan">
      <formula>1</formula>
    </cfRule>
  </conditionalFormatting>
  <conditionalFormatting sqref="J12:K12">
    <cfRule type="cellIs" dxfId="55" priority="11" operator="lessThan">
      <formula>1</formula>
    </cfRule>
  </conditionalFormatting>
  <conditionalFormatting sqref="J15:K15">
    <cfRule type="cellIs" dxfId="54" priority="10" operator="lessThan">
      <formula>1</formula>
    </cfRule>
  </conditionalFormatting>
  <conditionalFormatting sqref="J13:K13">
    <cfRule type="cellIs" dxfId="53" priority="9" operator="lessThan">
      <formula>1</formula>
    </cfRule>
  </conditionalFormatting>
  <conditionalFormatting sqref="J16:K16">
    <cfRule type="cellIs" dxfId="52" priority="8" operator="lessThan">
      <formula>1</formula>
    </cfRule>
  </conditionalFormatting>
  <conditionalFormatting sqref="J14:K14">
    <cfRule type="cellIs" dxfId="51" priority="7" operator="lessThan">
      <formula>1</formula>
    </cfRule>
  </conditionalFormatting>
  <conditionalFormatting sqref="J19:K19">
    <cfRule type="cellIs" dxfId="50" priority="6" operator="lessThan">
      <formula>1</formula>
    </cfRule>
  </conditionalFormatting>
  <conditionalFormatting sqref="J17:K17">
    <cfRule type="cellIs" dxfId="49" priority="5" operator="lessThan">
      <formula>1</formula>
    </cfRule>
  </conditionalFormatting>
  <conditionalFormatting sqref="J18:K18">
    <cfRule type="cellIs" dxfId="48" priority="4" operator="lessThan">
      <formula>1</formula>
    </cfRule>
  </conditionalFormatting>
  <conditionalFormatting sqref="J20:K20">
    <cfRule type="cellIs" dxfId="47" priority="3" operator="lessThan">
      <formula>1</formula>
    </cfRule>
  </conditionalFormatting>
  <conditionalFormatting sqref="J21:K21">
    <cfRule type="cellIs" dxfId="46" priority="2" operator="lessThan">
      <formula>1</formula>
    </cfRule>
  </conditionalFormatting>
  <conditionalFormatting sqref="J22:K22">
    <cfRule type="cellIs" dxfId="45" priority="1" operator="lessThan">
      <formula>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C399-7259-4035-8936-3FEEEB46E803}">
  <dimension ref="A1:W28"/>
  <sheetViews>
    <sheetView topLeftCell="K1" zoomScaleNormal="100" workbookViewId="0">
      <selection activeCell="M9" sqref="A1:W25"/>
    </sheetView>
  </sheetViews>
  <sheetFormatPr defaultColWidth="38.88671875" defaultRowHeight="14.4" x14ac:dyDescent="0.3"/>
  <cols>
    <col min="1" max="1" width="46.5546875" style="2" bestFit="1" customWidth="1"/>
    <col min="2" max="2" width="11.88671875" style="2" bestFit="1" customWidth="1"/>
    <col min="3" max="3" width="28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9.44140625" style="2" bestFit="1" customWidth="1"/>
    <col min="8" max="8" width="13.44140625" style="2" bestFit="1" customWidth="1"/>
    <col min="9" max="9" width="21.88671875" style="10" customWidth="1"/>
    <col min="10" max="11" width="19.44140625" style="2" customWidth="1"/>
    <col min="12" max="12" width="20.88671875" style="2" customWidth="1"/>
    <col min="13" max="13" width="13.6640625" style="1" customWidth="1"/>
    <col min="14" max="15" width="13.44140625" style="1" customWidth="1"/>
    <col min="16" max="16" width="17" style="2" customWidth="1"/>
    <col min="17" max="17" width="12.88671875" style="1" customWidth="1"/>
    <col min="18" max="18" width="12.5546875" style="1" customWidth="1"/>
    <col min="19" max="19" width="28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38.88671875" style="1"/>
    <col min="24" max="16384" width="38.88671875" style="2"/>
  </cols>
  <sheetData>
    <row r="1" spans="1:23" s="21" customForma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26" t="s">
        <v>365</v>
      </c>
      <c r="J1" s="25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71</v>
      </c>
      <c r="B2" s="2" t="s">
        <v>5</v>
      </c>
      <c r="C2" s="2" t="s">
        <v>2</v>
      </c>
      <c r="D2" s="1" t="s">
        <v>72</v>
      </c>
      <c r="E2" s="1">
        <v>765</v>
      </c>
      <c r="F2" s="1">
        <v>2016</v>
      </c>
      <c r="G2" s="2" t="s">
        <v>260</v>
      </c>
      <c r="H2" s="2" t="s">
        <v>2</v>
      </c>
      <c r="I2" s="10">
        <v>556599.93293156277</v>
      </c>
      <c r="J2" s="3">
        <v>275706182.02317637</v>
      </c>
      <c r="K2" s="3">
        <f t="shared" ref="K2:K25" si="0">LOG(J2)</f>
        <v>8.4404465041850347</v>
      </c>
      <c r="L2" s="2" t="s">
        <v>328</v>
      </c>
      <c r="M2" s="1">
        <v>44</v>
      </c>
      <c r="N2" s="1">
        <v>0</v>
      </c>
      <c r="O2" s="1">
        <v>7</v>
      </c>
      <c r="P2" s="2" t="s">
        <v>327</v>
      </c>
      <c r="Q2" s="1">
        <v>57</v>
      </c>
      <c r="R2" s="1">
        <v>0</v>
      </c>
      <c r="S2" s="2" t="s">
        <v>285</v>
      </c>
      <c r="T2" s="1">
        <v>42</v>
      </c>
      <c r="U2" s="1">
        <v>0</v>
      </c>
      <c r="V2" s="5">
        <f>$D$2+$D$3</f>
        <v>765</v>
      </c>
      <c r="W2" s="1">
        <v>0</v>
      </c>
    </row>
    <row r="3" spans="1:23" x14ac:dyDescent="0.3">
      <c r="A3" s="2" t="s">
        <v>0</v>
      </c>
      <c r="B3" s="2" t="s">
        <v>1</v>
      </c>
      <c r="C3" s="2" t="s">
        <v>2</v>
      </c>
      <c r="D3" s="1" t="s">
        <v>73</v>
      </c>
      <c r="E3" s="1">
        <v>765</v>
      </c>
      <c r="F3" s="1">
        <v>2016</v>
      </c>
      <c r="G3" s="2" t="s">
        <v>260</v>
      </c>
      <c r="H3" s="2" t="s">
        <v>2</v>
      </c>
      <c r="I3" s="10">
        <v>556599.93293156277</v>
      </c>
      <c r="J3" s="3">
        <v>275706182.02317637</v>
      </c>
      <c r="K3" s="3">
        <f t="shared" si="0"/>
        <v>8.4404465041850347</v>
      </c>
      <c r="L3" s="2" t="s">
        <v>328</v>
      </c>
      <c r="M3" s="1">
        <v>44</v>
      </c>
      <c r="N3" s="1">
        <v>0</v>
      </c>
      <c r="O3" s="1">
        <v>7</v>
      </c>
      <c r="P3" s="2" t="s">
        <v>327</v>
      </c>
      <c r="Q3" s="1">
        <v>57</v>
      </c>
      <c r="R3" s="1">
        <v>0</v>
      </c>
      <c r="S3" s="2" t="s">
        <v>285</v>
      </c>
      <c r="T3" s="1">
        <v>42</v>
      </c>
      <c r="U3" s="1">
        <v>0</v>
      </c>
      <c r="V3" s="5">
        <f>$D$2+$D$3</f>
        <v>765</v>
      </c>
      <c r="W3" s="1">
        <v>0</v>
      </c>
    </row>
    <row r="4" spans="1:23" x14ac:dyDescent="0.3">
      <c r="A4" s="2" t="s">
        <v>13</v>
      </c>
      <c r="B4" s="2" t="s">
        <v>14</v>
      </c>
      <c r="C4" s="2" t="s">
        <v>15</v>
      </c>
      <c r="D4" s="1" t="s">
        <v>74</v>
      </c>
      <c r="E4" s="1">
        <v>468</v>
      </c>
      <c r="F4" s="1">
        <v>2016</v>
      </c>
      <c r="G4" s="2" t="s">
        <v>262</v>
      </c>
      <c r="H4" s="2" t="s">
        <v>29</v>
      </c>
      <c r="I4" s="10">
        <v>742096.25543391914</v>
      </c>
      <c r="J4" s="3">
        <v>213207480.69162339</v>
      </c>
      <c r="K4" s="3">
        <f t="shared" si="0"/>
        <v>8.3288024384694381</v>
      </c>
      <c r="L4" s="2" t="s">
        <v>281</v>
      </c>
      <c r="M4" s="1">
        <v>43</v>
      </c>
      <c r="N4" s="1">
        <v>0</v>
      </c>
      <c r="O4" s="1">
        <v>11</v>
      </c>
      <c r="P4" s="2" t="s">
        <v>282</v>
      </c>
      <c r="Q4" s="1">
        <v>42</v>
      </c>
      <c r="R4" s="1">
        <v>0</v>
      </c>
      <c r="S4" s="2" t="s">
        <v>335</v>
      </c>
      <c r="T4" s="1">
        <v>43</v>
      </c>
      <c r="U4" s="1">
        <v>0</v>
      </c>
      <c r="V4" s="5">
        <f>$D$4+$D$6</f>
        <v>460</v>
      </c>
      <c r="W4" s="1">
        <v>1</v>
      </c>
    </row>
    <row r="5" spans="1:23" x14ac:dyDescent="0.3">
      <c r="A5" s="2" t="s">
        <v>4</v>
      </c>
      <c r="B5" s="2" t="s">
        <v>5</v>
      </c>
      <c r="C5" s="2" t="s">
        <v>6</v>
      </c>
      <c r="D5" s="1" t="s">
        <v>75</v>
      </c>
      <c r="E5" s="1">
        <v>398</v>
      </c>
      <c r="F5" s="1">
        <v>2016</v>
      </c>
      <c r="G5" s="2" t="s">
        <v>261</v>
      </c>
      <c r="H5" s="2" t="s">
        <v>6</v>
      </c>
      <c r="I5" s="10">
        <v>1342278.7342012599</v>
      </c>
      <c r="J5" s="3">
        <v>315294113.39566338</v>
      </c>
      <c r="K5" s="3">
        <f t="shared" si="0"/>
        <v>8.4987158624585106</v>
      </c>
      <c r="L5" s="2" t="s">
        <v>338</v>
      </c>
      <c r="M5" s="1">
        <v>59</v>
      </c>
      <c r="N5" s="1">
        <v>0</v>
      </c>
      <c r="O5" s="1">
        <v>6</v>
      </c>
      <c r="P5" s="2" t="s">
        <v>344</v>
      </c>
      <c r="Q5" s="1">
        <v>47</v>
      </c>
      <c r="R5" s="1">
        <v>0</v>
      </c>
      <c r="S5" s="2" t="s">
        <v>337</v>
      </c>
      <c r="T5" s="1">
        <v>54</v>
      </c>
      <c r="U5" s="1">
        <v>0</v>
      </c>
      <c r="V5" s="5">
        <f>$D$5+$D$7</f>
        <v>398</v>
      </c>
      <c r="W5" s="1">
        <v>0</v>
      </c>
    </row>
    <row r="6" spans="1:23" x14ac:dyDescent="0.3">
      <c r="A6" s="2" t="s">
        <v>76</v>
      </c>
      <c r="B6" s="2" t="s">
        <v>18</v>
      </c>
      <c r="C6" s="2" t="s">
        <v>15</v>
      </c>
      <c r="D6" s="1" t="s">
        <v>77</v>
      </c>
      <c r="E6" s="1">
        <v>468</v>
      </c>
      <c r="F6" s="1">
        <v>2016</v>
      </c>
      <c r="G6" s="2" t="s">
        <v>262</v>
      </c>
      <c r="H6" s="2" t="s">
        <v>29</v>
      </c>
      <c r="I6" s="10">
        <v>742096.25543391914</v>
      </c>
      <c r="J6" s="3">
        <v>213207480.69162339</v>
      </c>
      <c r="K6" s="3">
        <f t="shared" si="0"/>
        <v>8.3288024384694381</v>
      </c>
      <c r="L6" s="2" t="s">
        <v>281</v>
      </c>
      <c r="M6" s="1">
        <v>43</v>
      </c>
      <c r="N6" s="1">
        <v>0</v>
      </c>
      <c r="O6" s="1">
        <v>11</v>
      </c>
      <c r="P6" s="2" t="s">
        <v>282</v>
      </c>
      <c r="Q6" s="1">
        <v>42</v>
      </c>
      <c r="R6" s="1">
        <v>0</v>
      </c>
      <c r="S6" s="2" t="s">
        <v>335</v>
      </c>
      <c r="T6" s="1">
        <v>43</v>
      </c>
      <c r="U6" s="1">
        <v>0</v>
      </c>
      <c r="V6" s="5">
        <f>$D$4+$D$6</f>
        <v>460</v>
      </c>
      <c r="W6" s="1">
        <v>1</v>
      </c>
    </row>
    <row r="7" spans="1:23" x14ac:dyDescent="0.3">
      <c r="A7" s="2" t="s">
        <v>11</v>
      </c>
      <c r="B7" s="2" t="s">
        <v>9</v>
      </c>
      <c r="C7" s="2" t="s">
        <v>6</v>
      </c>
      <c r="D7" s="1" t="s">
        <v>78</v>
      </c>
      <c r="E7" s="1">
        <v>398</v>
      </c>
      <c r="F7" s="1">
        <v>2016</v>
      </c>
      <c r="G7" s="2" t="s">
        <v>261</v>
      </c>
      <c r="H7" s="2" t="s">
        <v>6</v>
      </c>
      <c r="I7" s="10">
        <v>1342278.7342012599</v>
      </c>
      <c r="J7" s="3">
        <v>315294113.39566338</v>
      </c>
      <c r="K7" s="3">
        <f t="shared" si="0"/>
        <v>8.4987158624585106</v>
      </c>
      <c r="L7" s="2" t="s">
        <v>338</v>
      </c>
      <c r="M7" s="1">
        <v>59</v>
      </c>
      <c r="N7" s="1">
        <v>0</v>
      </c>
      <c r="O7" s="1">
        <v>6</v>
      </c>
      <c r="P7" s="2" t="s">
        <v>344</v>
      </c>
      <c r="Q7" s="1">
        <v>47</v>
      </c>
      <c r="R7" s="1">
        <v>0</v>
      </c>
      <c r="S7" s="2" t="s">
        <v>337</v>
      </c>
      <c r="T7" s="1">
        <v>54</v>
      </c>
      <c r="U7" s="1">
        <v>0</v>
      </c>
      <c r="V7" s="5">
        <f>$D$5+$D$7</f>
        <v>398</v>
      </c>
      <c r="W7" s="1">
        <v>0</v>
      </c>
    </row>
    <row r="8" spans="1:23" x14ac:dyDescent="0.3">
      <c r="A8" s="2" t="s">
        <v>20</v>
      </c>
      <c r="B8" s="2" t="s">
        <v>21</v>
      </c>
      <c r="C8" s="2" t="s">
        <v>22</v>
      </c>
      <c r="D8" s="1" t="s">
        <v>79</v>
      </c>
      <c r="E8" s="1">
        <v>173</v>
      </c>
      <c r="F8" s="1">
        <v>2016</v>
      </c>
      <c r="G8" s="2" t="s">
        <v>267</v>
      </c>
      <c r="H8" s="2" t="s">
        <v>2</v>
      </c>
      <c r="I8" s="10">
        <v>556599.93293156277</v>
      </c>
      <c r="J8" s="3">
        <v>90342152.835433647</v>
      </c>
      <c r="K8" s="3">
        <f t="shared" si="0"/>
        <v>7.9558904354993309</v>
      </c>
      <c r="L8" s="2" t="s">
        <v>289</v>
      </c>
      <c r="M8" s="1">
        <v>52</v>
      </c>
      <c r="N8" s="1">
        <v>0</v>
      </c>
      <c r="O8" s="1">
        <v>18</v>
      </c>
      <c r="P8" s="2" t="s">
        <v>316</v>
      </c>
      <c r="Q8" s="1">
        <v>51</v>
      </c>
      <c r="R8" s="1">
        <v>0</v>
      </c>
      <c r="S8" s="2" t="s">
        <v>291</v>
      </c>
      <c r="T8" s="1">
        <v>60</v>
      </c>
      <c r="U8" s="1">
        <v>0</v>
      </c>
      <c r="V8" s="5">
        <f>$D$8+$D$10</f>
        <v>173</v>
      </c>
      <c r="W8" s="1">
        <v>1</v>
      </c>
    </row>
    <row r="9" spans="1:23" x14ac:dyDescent="0.3">
      <c r="A9" s="2" t="s">
        <v>8</v>
      </c>
      <c r="B9" s="2" t="s">
        <v>9</v>
      </c>
      <c r="C9" s="2" t="s">
        <v>35</v>
      </c>
      <c r="D9" s="1" t="s">
        <v>80</v>
      </c>
      <c r="E9" s="1">
        <v>138</v>
      </c>
      <c r="F9" s="1">
        <v>2016</v>
      </c>
      <c r="G9" s="2" t="s">
        <v>270</v>
      </c>
      <c r="H9" s="2" t="s">
        <v>2</v>
      </c>
      <c r="I9" s="10">
        <v>556599.93293156277</v>
      </c>
      <c r="J9" s="3">
        <v>137320072.30985913</v>
      </c>
      <c r="K9" s="3">
        <f t="shared" si="0"/>
        <v>8.1377340234441036</v>
      </c>
      <c r="L9" s="2" t="s">
        <v>359</v>
      </c>
      <c r="M9" s="1">
        <v>40</v>
      </c>
      <c r="N9" s="1">
        <v>1</v>
      </c>
      <c r="O9" s="1">
        <v>14</v>
      </c>
      <c r="P9" s="2" t="s">
        <v>332</v>
      </c>
      <c r="Q9" s="1">
        <v>63</v>
      </c>
      <c r="R9" s="1">
        <v>0</v>
      </c>
      <c r="S9" s="2" t="s">
        <v>319</v>
      </c>
      <c r="T9" s="1">
        <v>48</v>
      </c>
      <c r="U9" s="1">
        <v>0</v>
      </c>
      <c r="V9" s="5">
        <f>$D$9+$D$12</f>
        <v>138</v>
      </c>
      <c r="W9" s="1">
        <v>1</v>
      </c>
    </row>
    <row r="10" spans="1:23" x14ac:dyDescent="0.3">
      <c r="A10" s="2" t="s">
        <v>31</v>
      </c>
      <c r="B10" s="2" t="s">
        <v>5</v>
      </c>
      <c r="C10" s="2" t="s">
        <v>22</v>
      </c>
      <c r="D10" s="1" t="s">
        <v>81</v>
      </c>
      <c r="E10" s="1">
        <v>173</v>
      </c>
      <c r="F10" s="1">
        <v>2016</v>
      </c>
      <c r="G10" s="2" t="s">
        <v>267</v>
      </c>
      <c r="H10" s="2" t="s">
        <v>2</v>
      </c>
      <c r="I10" s="10">
        <v>556599.93293156277</v>
      </c>
      <c r="J10" s="3">
        <v>90342152.835433647</v>
      </c>
      <c r="K10" s="3">
        <f t="shared" si="0"/>
        <v>7.9558904354993309</v>
      </c>
      <c r="L10" s="2" t="s">
        <v>289</v>
      </c>
      <c r="M10" s="1">
        <v>52</v>
      </c>
      <c r="N10" s="1">
        <v>0</v>
      </c>
      <c r="O10" s="1">
        <v>18</v>
      </c>
      <c r="P10" s="2" t="s">
        <v>316</v>
      </c>
      <c r="Q10" s="1">
        <v>51</v>
      </c>
      <c r="R10" s="1">
        <v>0</v>
      </c>
      <c r="S10" s="2" t="s">
        <v>291</v>
      </c>
      <c r="T10" s="1">
        <v>60</v>
      </c>
      <c r="U10" s="1">
        <v>0</v>
      </c>
      <c r="V10" s="5">
        <f>$D$8+$D$10</f>
        <v>173</v>
      </c>
      <c r="W10" s="1">
        <v>1</v>
      </c>
    </row>
    <row r="11" spans="1:23" x14ac:dyDescent="0.3">
      <c r="A11" s="2" t="s">
        <v>45</v>
      </c>
      <c r="B11" s="2" t="s">
        <v>28</v>
      </c>
      <c r="C11" s="2" t="s">
        <v>46</v>
      </c>
      <c r="D11" s="1" t="s">
        <v>30</v>
      </c>
      <c r="E11" s="1">
        <v>76</v>
      </c>
      <c r="F11" s="1">
        <v>2016</v>
      </c>
      <c r="G11" s="2" t="s">
        <v>265</v>
      </c>
      <c r="H11" s="2" t="s">
        <v>246</v>
      </c>
      <c r="I11" s="10">
        <v>2894559.7304031639</v>
      </c>
      <c r="J11" s="3">
        <v>219986539.51064044</v>
      </c>
      <c r="K11" s="3">
        <f t="shared" si="0"/>
        <v>8.342396108117228</v>
      </c>
      <c r="L11" s="2" t="s">
        <v>339</v>
      </c>
      <c r="M11" s="1">
        <v>45</v>
      </c>
      <c r="N11" s="1">
        <v>0</v>
      </c>
      <c r="O11" s="1">
        <v>1</v>
      </c>
      <c r="P11" s="2" t="s">
        <v>329</v>
      </c>
      <c r="Q11" s="1">
        <v>53</v>
      </c>
      <c r="R11" s="1">
        <v>0</v>
      </c>
      <c r="S11" s="2" t="s">
        <v>330</v>
      </c>
      <c r="T11" s="1">
        <v>47</v>
      </c>
      <c r="U11" s="1">
        <v>0</v>
      </c>
      <c r="V11" s="5">
        <f>$D$11+$D$16+$D$21</f>
        <v>76</v>
      </c>
      <c r="W11" s="1">
        <v>1</v>
      </c>
    </row>
    <row r="12" spans="1:23" x14ac:dyDescent="0.3">
      <c r="A12" s="2" t="s">
        <v>33</v>
      </c>
      <c r="B12" s="2" t="s">
        <v>34</v>
      </c>
      <c r="C12" s="2" t="s">
        <v>35</v>
      </c>
      <c r="D12" s="1" t="s">
        <v>82</v>
      </c>
      <c r="E12" s="1">
        <v>138</v>
      </c>
      <c r="F12" s="1">
        <v>2016</v>
      </c>
      <c r="G12" s="2" t="s">
        <v>270</v>
      </c>
      <c r="H12" s="2" t="s">
        <v>2</v>
      </c>
      <c r="I12" s="10">
        <v>556599.93293156277</v>
      </c>
      <c r="J12" s="3">
        <v>137320072.30985913</v>
      </c>
      <c r="K12" s="3">
        <f t="shared" si="0"/>
        <v>8.1377340234441036</v>
      </c>
      <c r="L12" s="2" t="s">
        <v>359</v>
      </c>
      <c r="M12" s="1">
        <v>40</v>
      </c>
      <c r="N12" s="1">
        <v>1</v>
      </c>
      <c r="O12" s="1">
        <v>14</v>
      </c>
      <c r="P12" s="2" t="s">
        <v>332</v>
      </c>
      <c r="Q12" s="1">
        <v>63</v>
      </c>
      <c r="R12" s="1">
        <v>0</v>
      </c>
      <c r="S12" s="2" t="s">
        <v>319</v>
      </c>
      <c r="T12" s="1">
        <v>48</v>
      </c>
      <c r="U12" s="1">
        <v>0</v>
      </c>
      <c r="V12" s="5">
        <f>$D$9+$D$12</f>
        <v>138</v>
      </c>
      <c r="W12" s="1">
        <v>1</v>
      </c>
    </row>
    <row r="13" spans="1:23" x14ac:dyDescent="0.3">
      <c r="A13" s="2" t="s">
        <v>27</v>
      </c>
      <c r="B13" s="2" t="s">
        <v>28</v>
      </c>
      <c r="C13" s="2" t="s">
        <v>83</v>
      </c>
      <c r="D13" s="1" t="s">
        <v>84</v>
      </c>
      <c r="E13" s="1">
        <v>63</v>
      </c>
      <c r="F13" s="1">
        <v>2016</v>
      </c>
      <c r="G13" s="2" t="s">
        <v>268</v>
      </c>
      <c r="H13" s="2" t="s">
        <v>6</v>
      </c>
      <c r="I13" s="10">
        <v>1342278.7342012599</v>
      </c>
      <c r="J13" s="3">
        <v>142740601.47998515</v>
      </c>
      <c r="K13" s="3">
        <f t="shared" si="0"/>
        <v>8.154547522453754</v>
      </c>
      <c r="L13" s="2" t="s">
        <v>294</v>
      </c>
      <c r="M13" s="1">
        <v>60</v>
      </c>
      <c r="N13" s="1">
        <v>0</v>
      </c>
      <c r="O13" s="1">
        <v>16</v>
      </c>
      <c r="P13" s="2" t="s">
        <v>290</v>
      </c>
      <c r="Q13" s="1">
        <v>44</v>
      </c>
      <c r="R13" s="1">
        <v>0</v>
      </c>
      <c r="S13" s="2" t="s">
        <v>331</v>
      </c>
      <c r="T13" s="1">
        <v>45</v>
      </c>
      <c r="U13" s="1">
        <v>0</v>
      </c>
      <c r="V13" s="5">
        <f>$D$13+$D$15</f>
        <v>71</v>
      </c>
      <c r="W13" s="1">
        <v>1</v>
      </c>
    </row>
    <row r="14" spans="1:23" x14ac:dyDescent="0.3">
      <c r="A14" s="2" t="s">
        <v>39</v>
      </c>
      <c r="B14" s="2" t="s">
        <v>25</v>
      </c>
      <c r="C14" s="2" t="s">
        <v>40</v>
      </c>
      <c r="D14" s="1" t="s">
        <v>85</v>
      </c>
      <c r="E14" s="1">
        <v>29</v>
      </c>
      <c r="F14" s="1">
        <v>2016</v>
      </c>
      <c r="G14" s="2" t="s">
        <v>264</v>
      </c>
      <c r="H14" s="2" t="s">
        <v>6</v>
      </c>
      <c r="I14" s="10">
        <v>1342278.7342012599</v>
      </c>
      <c r="J14" s="3">
        <v>124672170.91289842</v>
      </c>
      <c r="K14" s="3">
        <f t="shared" si="0"/>
        <v>8.0957695219005679</v>
      </c>
      <c r="L14" s="2" t="s">
        <v>342</v>
      </c>
      <c r="M14" s="1">
        <v>51</v>
      </c>
      <c r="N14" s="1">
        <v>0</v>
      </c>
      <c r="O14" s="1">
        <v>15</v>
      </c>
      <c r="P14" s="2" t="s">
        <v>343</v>
      </c>
      <c r="Q14" s="1">
        <v>57</v>
      </c>
      <c r="R14" s="1">
        <v>0</v>
      </c>
      <c r="S14" s="2" t="s">
        <v>315</v>
      </c>
      <c r="T14" s="1">
        <v>45</v>
      </c>
      <c r="U14" s="1">
        <v>0</v>
      </c>
      <c r="V14" s="5">
        <f>$D$14+$D$22</f>
        <v>29</v>
      </c>
      <c r="W14" s="1">
        <v>1</v>
      </c>
    </row>
    <row r="15" spans="1:23" x14ac:dyDescent="0.3">
      <c r="A15" s="2" t="s">
        <v>56</v>
      </c>
      <c r="B15" s="2" t="s">
        <v>57</v>
      </c>
      <c r="C15" s="2" t="s">
        <v>83</v>
      </c>
      <c r="D15" s="1" t="s">
        <v>86</v>
      </c>
      <c r="E15" s="1">
        <v>63</v>
      </c>
      <c r="F15" s="1">
        <v>2016</v>
      </c>
      <c r="G15" s="2" t="s">
        <v>268</v>
      </c>
      <c r="H15" s="2" t="s">
        <v>6</v>
      </c>
      <c r="I15" s="10">
        <v>1342278.7342012599</v>
      </c>
      <c r="J15" s="3">
        <v>142740601.47998515</v>
      </c>
      <c r="K15" s="3">
        <f t="shared" si="0"/>
        <v>8.154547522453754</v>
      </c>
      <c r="L15" s="2" t="s">
        <v>294</v>
      </c>
      <c r="M15" s="1">
        <v>60</v>
      </c>
      <c r="N15" s="1">
        <v>0</v>
      </c>
      <c r="O15" s="1">
        <v>16</v>
      </c>
      <c r="P15" s="2" t="s">
        <v>290</v>
      </c>
      <c r="Q15" s="1">
        <v>44</v>
      </c>
      <c r="R15" s="1">
        <v>0</v>
      </c>
      <c r="S15" s="2" t="s">
        <v>331</v>
      </c>
      <c r="T15" s="1">
        <v>45</v>
      </c>
      <c r="U15" s="1">
        <v>0</v>
      </c>
      <c r="V15" s="5">
        <f>$D$13+$D$15</f>
        <v>71</v>
      </c>
      <c r="W15" s="1">
        <v>1</v>
      </c>
    </row>
    <row r="16" spans="1:23" x14ac:dyDescent="0.3">
      <c r="A16" s="2" t="s">
        <v>87</v>
      </c>
      <c r="B16" s="2" t="s">
        <v>1</v>
      </c>
      <c r="C16" s="2" t="s">
        <v>46</v>
      </c>
      <c r="D16" s="1" t="s">
        <v>88</v>
      </c>
      <c r="E16" s="1">
        <v>76</v>
      </c>
      <c r="F16" s="1">
        <v>2016</v>
      </c>
      <c r="G16" s="2" t="s">
        <v>265</v>
      </c>
      <c r="H16" s="2" t="s">
        <v>246</v>
      </c>
      <c r="I16" s="10">
        <v>2894559.7304031639</v>
      </c>
      <c r="J16" s="3">
        <v>219986539.51064044</v>
      </c>
      <c r="K16" s="3">
        <f t="shared" si="0"/>
        <v>8.342396108117228</v>
      </c>
      <c r="L16" s="2" t="s">
        <v>339</v>
      </c>
      <c r="M16" s="1">
        <v>45</v>
      </c>
      <c r="N16" s="1">
        <v>0</v>
      </c>
      <c r="O16" s="1">
        <v>1</v>
      </c>
      <c r="P16" s="2" t="s">
        <v>329</v>
      </c>
      <c r="Q16" s="1">
        <v>53</v>
      </c>
      <c r="R16" s="1">
        <v>0</v>
      </c>
      <c r="S16" s="2" t="s">
        <v>330</v>
      </c>
      <c r="T16" s="1">
        <v>47</v>
      </c>
      <c r="U16" s="1">
        <v>0</v>
      </c>
      <c r="V16" s="5">
        <f>$D$11+$D$16+$D$21</f>
        <v>76</v>
      </c>
      <c r="W16" s="1">
        <v>1</v>
      </c>
    </row>
    <row r="17" spans="1:23" x14ac:dyDescent="0.3">
      <c r="A17" s="2" t="s">
        <v>42</v>
      </c>
      <c r="B17" s="2" t="s">
        <v>43</v>
      </c>
      <c r="C17" s="2" t="s">
        <v>29</v>
      </c>
      <c r="D17" s="1" t="s">
        <v>89</v>
      </c>
      <c r="E17" s="1">
        <v>8</v>
      </c>
      <c r="F17" s="1">
        <v>2016</v>
      </c>
      <c r="G17" s="2" t="s">
        <v>263</v>
      </c>
      <c r="H17" s="2" t="s">
        <v>29</v>
      </c>
      <c r="I17" s="10">
        <v>742096.25543391914</v>
      </c>
      <c r="J17" s="3">
        <v>140030336.89492214</v>
      </c>
      <c r="K17" s="3">
        <f t="shared" si="0"/>
        <v>8.1462221336696228</v>
      </c>
      <c r="L17" s="2" t="s">
        <v>321</v>
      </c>
      <c r="M17" s="1">
        <v>39</v>
      </c>
      <c r="N17" s="1">
        <v>0</v>
      </c>
      <c r="O17" s="1">
        <v>9</v>
      </c>
      <c r="P17" s="2" t="s">
        <v>283</v>
      </c>
      <c r="Q17" s="1">
        <v>58</v>
      </c>
      <c r="R17" s="1">
        <v>0</v>
      </c>
      <c r="S17" s="2" t="s">
        <v>326</v>
      </c>
      <c r="T17" s="1">
        <v>47</v>
      </c>
      <c r="U17" s="1">
        <v>0</v>
      </c>
      <c r="V17" s="5">
        <f>$D$17+$D$19</f>
        <v>8</v>
      </c>
      <c r="W17" s="1">
        <v>0</v>
      </c>
    </row>
    <row r="18" spans="1:23" x14ac:dyDescent="0.3">
      <c r="A18" s="2" t="s">
        <v>90</v>
      </c>
      <c r="B18" s="2" t="s">
        <v>34</v>
      </c>
      <c r="C18" s="2" t="s">
        <v>54</v>
      </c>
      <c r="D18" s="1" t="s">
        <v>91</v>
      </c>
      <c r="E18" s="1">
        <v>2</v>
      </c>
      <c r="F18" s="1">
        <v>2016</v>
      </c>
      <c r="G18" s="2" t="s">
        <v>269</v>
      </c>
      <c r="H18" s="2" t="s">
        <v>6</v>
      </c>
      <c r="I18" s="10">
        <v>1342278.7342012599</v>
      </c>
      <c r="J18" s="3">
        <v>77694251.438472927</v>
      </c>
      <c r="K18" s="3">
        <f t="shared" si="0"/>
        <v>7.8903888867428993</v>
      </c>
      <c r="L18" s="2" t="s">
        <v>324</v>
      </c>
      <c r="M18" s="1">
        <v>45</v>
      </c>
      <c r="N18" s="1">
        <v>1</v>
      </c>
      <c r="O18" s="1">
        <v>16</v>
      </c>
      <c r="P18" s="2" t="s">
        <v>334</v>
      </c>
      <c r="Q18" s="1">
        <v>39</v>
      </c>
      <c r="R18" s="1">
        <v>0</v>
      </c>
      <c r="S18" s="2" t="s">
        <v>341</v>
      </c>
      <c r="T18" s="1">
        <v>42</v>
      </c>
      <c r="U18" s="1">
        <v>0</v>
      </c>
      <c r="V18" s="5">
        <f>$D$18+$D$23</f>
        <v>2</v>
      </c>
      <c r="W18" s="1">
        <v>1</v>
      </c>
    </row>
    <row r="19" spans="1:23" x14ac:dyDescent="0.3">
      <c r="A19" s="2" t="s">
        <v>51</v>
      </c>
      <c r="B19" s="2" t="s">
        <v>1</v>
      </c>
      <c r="C19" s="2" t="s">
        <v>29</v>
      </c>
      <c r="D19" s="1" t="s">
        <v>92</v>
      </c>
      <c r="E19" s="1">
        <v>8</v>
      </c>
      <c r="F19" s="1">
        <v>2016</v>
      </c>
      <c r="G19" s="2" t="s">
        <v>263</v>
      </c>
      <c r="H19" s="2" t="s">
        <v>29</v>
      </c>
      <c r="I19" s="10">
        <v>742096.25543391914</v>
      </c>
      <c r="J19" s="3">
        <v>140030336.89492214</v>
      </c>
      <c r="K19" s="3">
        <f t="shared" si="0"/>
        <v>8.1462221336696228</v>
      </c>
      <c r="L19" s="2" t="s">
        <v>321</v>
      </c>
      <c r="M19" s="1">
        <v>39</v>
      </c>
      <c r="N19" s="1">
        <v>0</v>
      </c>
      <c r="O19" s="1">
        <v>9</v>
      </c>
      <c r="P19" s="2" t="s">
        <v>283</v>
      </c>
      <c r="Q19" s="1">
        <v>58</v>
      </c>
      <c r="R19" s="1">
        <v>0</v>
      </c>
      <c r="S19" s="2" t="s">
        <v>326</v>
      </c>
      <c r="T19" s="1">
        <v>47</v>
      </c>
      <c r="U19" s="1">
        <v>0</v>
      </c>
      <c r="V19" s="5">
        <f>$D$17+$D$19</f>
        <v>8</v>
      </c>
      <c r="W19" s="1">
        <v>0</v>
      </c>
    </row>
    <row r="20" spans="1:23" x14ac:dyDescent="0.3">
      <c r="A20" s="2" t="s">
        <v>53</v>
      </c>
      <c r="B20" s="2" t="s">
        <v>5</v>
      </c>
      <c r="C20" s="2" t="s">
        <v>93</v>
      </c>
      <c r="D20" s="1" t="s">
        <v>92</v>
      </c>
      <c r="E20" s="1">
        <v>1</v>
      </c>
      <c r="F20" s="1">
        <v>2016</v>
      </c>
      <c r="G20" s="2" t="s">
        <v>275</v>
      </c>
      <c r="H20" s="2" t="s">
        <v>2</v>
      </c>
      <c r="I20" s="10">
        <v>556599.93293156277</v>
      </c>
      <c r="J20" s="3">
        <v>96089720.598823935</v>
      </c>
      <c r="K20" s="3">
        <f t="shared" si="0"/>
        <v>7.9826769305823042</v>
      </c>
      <c r="L20" s="2" t="s">
        <v>312</v>
      </c>
      <c r="M20" s="1">
        <v>62</v>
      </c>
      <c r="N20" s="1">
        <v>0</v>
      </c>
      <c r="O20" s="1">
        <v>7</v>
      </c>
      <c r="P20" s="2" t="s">
        <v>340</v>
      </c>
      <c r="Q20" s="1">
        <v>54</v>
      </c>
      <c r="R20" s="1">
        <v>0</v>
      </c>
      <c r="S20" s="2" t="s">
        <v>280</v>
      </c>
      <c r="T20" s="1">
        <v>48</v>
      </c>
      <c r="U20" s="1">
        <v>0</v>
      </c>
      <c r="V20" s="5">
        <f>$D$20+$D$24+$D$25</f>
        <v>1</v>
      </c>
      <c r="W20" s="1">
        <v>1</v>
      </c>
    </row>
    <row r="21" spans="1:23" x14ac:dyDescent="0.3">
      <c r="A21" s="2" t="s">
        <v>48</v>
      </c>
      <c r="B21" s="2" t="s">
        <v>49</v>
      </c>
      <c r="C21" s="2" t="s">
        <v>46</v>
      </c>
      <c r="D21" s="1" t="s">
        <v>92</v>
      </c>
      <c r="E21" s="1">
        <v>76</v>
      </c>
      <c r="F21" s="1">
        <v>2016</v>
      </c>
      <c r="G21" s="2" t="s">
        <v>265</v>
      </c>
      <c r="H21" s="2" t="s">
        <v>246</v>
      </c>
      <c r="I21" s="10">
        <v>2894559.7304031639</v>
      </c>
      <c r="J21" s="3">
        <v>219986539.51064044</v>
      </c>
      <c r="K21" s="3">
        <f t="shared" si="0"/>
        <v>8.342396108117228</v>
      </c>
      <c r="L21" s="2" t="s">
        <v>339</v>
      </c>
      <c r="M21" s="1">
        <v>45</v>
      </c>
      <c r="N21" s="1">
        <v>0</v>
      </c>
      <c r="O21" s="1">
        <v>1</v>
      </c>
      <c r="P21" s="2" t="s">
        <v>329</v>
      </c>
      <c r="Q21" s="1">
        <v>53</v>
      </c>
      <c r="R21" s="1">
        <v>0</v>
      </c>
      <c r="S21" s="2" t="s">
        <v>330</v>
      </c>
      <c r="T21" s="1">
        <v>47</v>
      </c>
      <c r="U21" s="1">
        <v>0</v>
      </c>
      <c r="V21" s="5">
        <f>$D$11+$D$16+$D$21</f>
        <v>76</v>
      </c>
      <c r="W21" s="1">
        <v>1</v>
      </c>
    </row>
    <row r="22" spans="1:23" x14ac:dyDescent="0.3">
      <c r="A22" s="2" t="s">
        <v>94</v>
      </c>
      <c r="B22" s="2" t="s">
        <v>21</v>
      </c>
      <c r="C22" s="2" t="s">
        <v>40</v>
      </c>
      <c r="D22" s="1" t="s">
        <v>61</v>
      </c>
      <c r="E22" s="1">
        <v>29</v>
      </c>
      <c r="F22" s="1">
        <v>2016</v>
      </c>
      <c r="G22" s="2" t="s">
        <v>264</v>
      </c>
      <c r="H22" s="2" t="s">
        <v>6</v>
      </c>
      <c r="I22" s="10">
        <v>1342278.7342012599</v>
      </c>
      <c r="J22" s="3">
        <v>124672170.91289842</v>
      </c>
      <c r="K22" s="3">
        <f t="shared" si="0"/>
        <v>8.0957695219005679</v>
      </c>
      <c r="L22" s="2" t="s">
        <v>342</v>
      </c>
      <c r="M22" s="1">
        <v>51</v>
      </c>
      <c r="N22" s="1">
        <v>0</v>
      </c>
      <c r="O22" s="1">
        <v>15</v>
      </c>
      <c r="P22" s="2" t="s">
        <v>343</v>
      </c>
      <c r="Q22" s="1">
        <v>57</v>
      </c>
      <c r="R22" s="1">
        <v>0</v>
      </c>
      <c r="S22" s="2" t="s">
        <v>315</v>
      </c>
      <c r="T22" s="1">
        <v>45</v>
      </c>
      <c r="U22" s="1">
        <v>0</v>
      </c>
      <c r="V22" s="5">
        <f>$D$14+$D$22</f>
        <v>29</v>
      </c>
      <c r="W22" s="1">
        <v>1</v>
      </c>
    </row>
    <row r="23" spans="1:23" x14ac:dyDescent="0.3">
      <c r="A23" s="2" t="s">
        <v>59</v>
      </c>
      <c r="B23" s="2" t="s">
        <v>60</v>
      </c>
      <c r="C23" s="2" t="s">
        <v>54</v>
      </c>
      <c r="D23" s="1" t="s">
        <v>61</v>
      </c>
      <c r="E23" s="1">
        <v>2</v>
      </c>
      <c r="F23" s="1">
        <v>2016</v>
      </c>
      <c r="G23" s="2" t="s">
        <v>269</v>
      </c>
      <c r="H23" s="2" t="s">
        <v>6</v>
      </c>
      <c r="I23" s="10">
        <v>1342278.7342012599</v>
      </c>
      <c r="J23" s="3">
        <v>77694251.438472927</v>
      </c>
      <c r="K23" s="3">
        <f t="shared" si="0"/>
        <v>7.8903888867428993</v>
      </c>
      <c r="L23" s="2" t="s">
        <v>324</v>
      </c>
      <c r="M23" s="1">
        <v>45</v>
      </c>
      <c r="N23" s="1">
        <v>1</v>
      </c>
      <c r="O23" s="1">
        <v>16</v>
      </c>
      <c r="P23" s="2" t="s">
        <v>334</v>
      </c>
      <c r="Q23" s="1">
        <v>39</v>
      </c>
      <c r="R23" s="1">
        <v>0</v>
      </c>
      <c r="S23" s="2" t="s">
        <v>341</v>
      </c>
      <c r="T23" s="1">
        <v>42</v>
      </c>
      <c r="U23" s="1">
        <v>0</v>
      </c>
      <c r="V23" s="5">
        <f>$D$18+$D$23</f>
        <v>2</v>
      </c>
      <c r="W23" s="1">
        <v>1</v>
      </c>
    </row>
    <row r="24" spans="1:23" x14ac:dyDescent="0.3">
      <c r="A24" s="2" t="s">
        <v>24</v>
      </c>
      <c r="B24" s="2" t="s">
        <v>25</v>
      </c>
      <c r="C24" s="2" t="s">
        <v>93</v>
      </c>
      <c r="D24" s="1" t="s">
        <v>61</v>
      </c>
      <c r="E24" s="1">
        <v>1</v>
      </c>
      <c r="F24" s="1">
        <v>2016</v>
      </c>
      <c r="G24" s="2" t="s">
        <v>275</v>
      </c>
      <c r="H24" s="2" t="s">
        <v>2</v>
      </c>
      <c r="I24" s="10">
        <v>556599.93293156277</v>
      </c>
      <c r="J24" s="3">
        <v>96089720.598823935</v>
      </c>
      <c r="K24" s="3">
        <f t="shared" si="0"/>
        <v>7.9826769305823042</v>
      </c>
      <c r="L24" s="2" t="s">
        <v>312</v>
      </c>
      <c r="M24" s="1">
        <v>62</v>
      </c>
      <c r="N24" s="1">
        <v>0</v>
      </c>
      <c r="O24" s="1">
        <v>7</v>
      </c>
      <c r="P24" s="2" t="s">
        <v>340</v>
      </c>
      <c r="Q24" s="1">
        <v>54</v>
      </c>
      <c r="R24" s="1">
        <v>0</v>
      </c>
      <c r="S24" s="2" t="s">
        <v>280</v>
      </c>
      <c r="T24" s="1">
        <v>48</v>
      </c>
      <c r="U24" s="1">
        <v>0</v>
      </c>
      <c r="V24" s="5">
        <f>$D$20+$D$24+$D$25</f>
        <v>1</v>
      </c>
      <c r="W24" s="1">
        <v>1</v>
      </c>
    </row>
    <row r="25" spans="1:23" x14ac:dyDescent="0.3">
      <c r="A25" s="2" t="s">
        <v>95</v>
      </c>
      <c r="B25" s="2" t="s">
        <v>96</v>
      </c>
      <c r="C25" s="2" t="s">
        <v>93</v>
      </c>
      <c r="D25" s="1" t="s">
        <v>61</v>
      </c>
      <c r="E25" s="1">
        <v>1</v>
      </c>
      <c r="F25" s="1">
        <v>2016</v>
      </c>
      <c r="G25" s="2" t="s">
        <v>275</v>
      </c>
      <c r="H25" s="2" t="s">
        <v>2</v>
      </c>
      <c r="I25" s="10">
        <v>556599.93293156277</v>
      </c>
      <c r="J25" s="3">
        <v>96089720.598823935</v>
      </c>
      <c r="K25" s="3">
        <f t="shared" si="0"/>
        <v>7.9826769305823042</v>
      </c>
      <c r="L25" s="2" t="s">
        <v>312</v>
      </c>
      <c r="M25" s="1">
        <v>62</v>
      </c>
      <c r="N25" s="1">
        <v>0</v>
      </c>
      <c r="O25" s="1">
        <v>7</v>
      </c>
      <c r="P25" s="2" t="s">
        <v>340</v>
      </c>
      <c r="Q25" s="1">
        <v>54</v>
      </c>
      <c r="R25" s="1">
        <v>0</v>
      </c>
      <c r="S25" s="2" t="s">
        <v>280</v>
      </c>
      <c r="T25" s="1">
        <v>48</v>
      </c>
      <c r="U25" s="1">
        <v>0</v>
      </c>
      <c r="V25" s="5">
        <f>$D$20+$D$24+$D$25</f>
        <v>1</v>
      </c>
      <c r="W25" s="1">
        <v>1</v>
      </c>
    </row>
    <row r="26" spans="1:23" x14ac:dyDescent="0.3">
      <c r="K26" s="19"/>
    </row>
    <row r="27" spans="1:23" x14ac:dyDescent="0.3">
      <c r="K27" s="19"/>
    </row>
    <row r="28" spans="1:23" x14ac:dyDescent="0.3">
      <c r="K28" s="19"/>
    </row>
  </sheetData>
  <conditionalFormatting sqref="J2:K2">
    <cfRule type="cellIs" dxfId="44" priority="24" operator="lessThan">
      <formula>1</formula>
    </cfRule>
  </conditionalFormatting>
  <conditionalFormatting sqref="J3:K3">
    <cfRule type="cellIs" dxfId="43" priority="23" operator="lessThan">
      <formula>1</formula>
    </cfRule>
  </conditionalFormatting>
  <conditionalFormatting sqref="J4:K4">
    <cfRule type="cellIs" dxfId="42" priority="22" operator="lessThan">
      <formula>1</formula>
    </cfRule>
  </conditionalFormatting>
  <conditionalFormatting sqref="J6:K6">
    <cfRule type="cellIs" dxfId="41" priority="21" operator="lessThan">
      <formula>1</formula>
    </cfRule>
  </conditionalFormatting>
  <conditionalFormatting sqref="J5:K5">
    <cfRule type="cellIs" dxfId="40" priority="20" operator="lessThan">
      <formula>1</formula>
    </cfRule>
  </conditionalFormatting>
  <conditionalFormatting sqref="J7:K7">
    <cfRule type="cellIs" dxfId="39" priority="19" operator="lessThan">
      <formula>1</formula>
    </cfRule>
  </conditionalFormatting>
  <conditionalFormatting sqref="J8:K8">
    <cfRule type="cellIs" dxfId="38" priority="18" operator="lessThan">
      <formula>1</formula>
    </cfRule>
  </conditionalFormatting>
  <conditionalFormatting sqref="J10:K10">
    <cfRule type="cellIs" dxfId="37" priority="17" operator="lessThan">
      <formula>1</formula>
    </cfRule>
  </conditionalFormatting>
  <conditionalFormatting sqref="J9:K9">
    <cfRule type="cellIs" dxfId="36" priority="16" operator="lessThan">
      <formula>1</formula>
    </cfRule>
  </conditionalFormatting>
  <conditionalFormatting sqref="J12:K12">
    <cfRule type="cellIs" dxfId="35" priority="15" operator="lessThan">
      <formula>1</formula>
    </cfRule>
  </conditionalFormatting>
  <conditionalFormatting sqref="J11:K11">
    <cfRule type="cellIs" dxfId="34" priority="14" operator="lessThan">
      <formula>1</formula>
    </cfRule>
  </conditionalFormatting>
  <conditionalFormatting sqref="J16:K16">
    <cfRule type="cellIs" dxfId="33" priority="13" operator="lessThan">
      <formula>1</formula>
    </cfRule>
  </conditionalFormatting>
  <conditionalFormatting sqref="J21:K21">
    <cfRule type="cellIs" dxfId="32" priority="12" operator="lessThan">
      <formula>1</formula>
    </cfRule>
  </conditionalFormatting>
  <conditionalFormatting sqref="J13:K13">
    <cfRule type="cellIs" dxfId="31" priority="11" operator="lessThan">
      <formula>1</formula>
    </cfRule>
  </conditionalFormatting>
  <conditionalFormatting sqref="J15:K15">
    <cfRule type="cellIs" dxfId="30" priority="10" operator="lessThan">
      <formula>1</formula>
    </cfRule>
  </conditionalFormatting>
  <conditionalFormatting sqref="J14:K14">
    <cfRule type="cellIs" dxfId="29" priority="9" operator="lessThan">
      <formula>1</formula>
    </cfRule>
  </conditionalFormatting>
  <conditionalFormatting sqref="J22:K22">
    <cfRule type="cellIs" dxfId="28" priority="8" operator="lessThan">
      <formula>1</formula>
    </cfRule>
  </conditionalFormatting>
  <conditionalFormatting sqref="J17:K17">
    <cfRule type="cellIs" dxfId="27" priority="7" operator="lessThan">
      <formula>1</formula>
    </cfRule>
  </conditionalFormatting>
  <conditionalFormatting sqref="J19:K19">
    <cfRule type="cellIs" dxfId="26" priority="6" operator="lessThan">
      <formula>1</formula>
    </cfRule>
  </conditionalFormatting>
  <conditionalFormatting sqref="J18:K18">
    <cfRule type="cellIs" dxfId="25" priority="5" operator="lessThan">
      <formula>1</formula>
    </cfRule>
  </conditionalFormatting>
  <conditionalFormatting sqref="J23:K23">
    <cfRule type="cellIs" dxfId="24" priority="4" operator="lessThan">
      <formula>1</formula>
    </cfRule>
  </conditionalFormatting>
  <conditionalFormatting sqref="J20:K20">
    <cfRule type="cellIs" dxfId="23" priority="3" operator="lessThan">
      <formula>1</formula>
    </cfRule>
  </conditionalFormatting>
  <conditionalFormatting sqref="J24:K24">
    <cfRule type="cellIs" dxfId="22" priority="2" operator="lessThan">
      <formula>1</formula>
    </cfRule>
  </conditionalFormatting>
  <conditionalFormatting sqref="J25:K25">
    <cfRule type="cellIs" dxfId="21" priority="1" operator="lessThan">
      <formula>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zoomScale="55" zoomScaleNormal="55" workbookViewId="0">
      <selection activeCell="C20" sqref="A1:W24"/>
    </sheetView>
  </sheetViews>
  <sheetFormatPr defaultColWidth="38.88671875" defaultRowHeight="14.4" x14ac:dyDescent="0.3"/>
  <cols>
    <col min="1" max="1" width="46.5546875" style="2" bestFit="1" customWidth="1"/>
    <col min="2" max="2" width="11.88671875" style="2" bestFit="1" customWidth="1"/>
    <col min="3" max="3" width="28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6.109375" style="2" bestFit="1" customWidth="1"/>
    <col min="8" max="8" width="13.44140625" style="2" bestFit="1" customWidth="1"/>
    <col min="9" max="9" width="21.88671875" style="10" customWidth="1"/>
    <col min="10" max="11" width="19.44140625" style="2" customWidth="1"/>
    <col min="12" max="12" width="20.88671875" style="2" customWidth="1"/>
    <col min="13" max="13" width="13.6640625" style="1" customWidth="1"/>
    <col min="14" max="15" width="13.44140625" style="1" customWidth="1"/>
    <col min="16" max="16" width="17" style="2" customWidth="1"/>
    <col min="17" max="17" width="12.88671875" style="1" customWidth="1"/>
    <col min="18" max="18" width="12.5546875" style="1" customWidth="1"/>
    <col min="19" max="19" width="28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38.88671875" style="1"/>
    <col min="24" max="16384" width="38.88671875" style="2"/>
  </cols>
  <sheetData>
    <row r="1" spans="1:23" s="21" customForma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26" t="s">
        <v>365</v>
      </c>
      <c r="J1" s="25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0</v>
      </c>
      <c r="B2" s="2" t="s">
        <v>1</v>
      </c>
      <c r="C2" s="2" t="s">
        <v>2</v>
      </c>
      <c r="D2" s="1" t="s">
        <v>3</v>
      </c>
      <c r="E2" s="1">
        <v>668</v>
      </c>
      <c r="F2" s="1">
        <v>2017</v>
      </c>
      <c r="G2" s="2" t="s">
        <v>260</v>
      </c>
      <c r="H2" s="2" t="s">
        <v>2</v>
      </c>
      <c r="I2" s="10">
        <v>601144.45749698603</v>
      </c>
      <c r="J2" s="3">
        <v>324302505.29793233</v>
      </c>
      <c r="K2" s="3">
        <f t="shared" ref="K2:K24" si="0">LOG(J2)</f>
        <v>8.5109503036925993</v>
      </c>
      <c r="L2" s="2" t="s">
        <v>328</v>
      </c>
      <c r="M2" s="1">
        <v>45</v>
      </c>
      <c r="N2" s="1">
        <v>0</v>
      </c>
      <c r="O2" s="1">
        <v>8</v>
      </c>
      <c r="P2" s="2" t="s">
        <v>284</v>
      </c>
      <c r="Q2" s="1">
        <v>49</v>
      </c>
      <c r="R2" s="1">
        <v>0</v>
      </c>
      <c r="S2" s="7" t="s">
        <v>360</v>
      </c>
      <c r="T2" s="8">
        <v>43</v>
      </c>
      <c r="U2" s="1">
        <v>0</v>
      </c>
      <c r="V2" s="5">
        <f>$D$2+$D$4</f>
        <v>668</v>
      </c>
      <c r="W2" s="1">
        <v>0</v>
      </c>
    </row>
    <row r="3" spans="1:23" x14ac:dyDescent="0.3">
      <c r="A3" s="2" t="s">
        <v>4</v>
      </c>
      <c r="B3" s="2" t="s">
        <v>5</v>
      </c>
      <c r="C3" s="2" t="s">
        <v>6</v>
      </c>
      <c r="D3" s="1" t="s">
        <v>7</v>
      </c>
      <c r="E3" s="1">
        <v>522</v>
      </c>
      <c r="F3" s="1">
        <v>2017</v>
      </c>
      <c r="G3" s="2" t="s">
        <v>261</v>
      </c>
      <c r="H3" s="2" t="s">
        <v>6</v>
      </c>
      <c r="I3" s="10">
        <v>989409.87853109417</v>
      </c>
      <c r="J3" s="3">
        <v>271995935.1536622</v>
      </c>
      <c r="K3" s="3">
        <f t="shared" si="0"/>
        <v>8.434562413763885</v>
      </c>
      <c r="L3" s="2" t="s">
        <v>338</v>
      </c>
      <c r="M3" s="1">
        <v>60</v>
      </c>
      <c r="N3" s="1">
        <v>0</v>
      </c>
      <c r="O3" s="1">
        <v>7</v>
      </c>
      <c r="P3" s="2" t="s">
        <v>344</v>
      </c>
      <c r="Q3" s="1">
        <v>48</v>
      </c>
      <c r="R3" s="1">
        <v>0</v>
      </c>
      <c r="S3" s="2" t="s">
        <v>345</v>
      </c>
      <c r="T3" s="1">
        <v>56</v>
      </c>
      <c r="U3" s="1">
        <v>0</v>
      </c>
      <c r="V3" s="5">
        <f>$D$3+$D$5</f>
        <v>522</v>
      </c>
      <c r="W3" s="1">
        <v>0</v>
      </c>
    </row>
    <row r="4" spans="1:23" x14ac:dyDescent="0.3">
      <c r="A4" s="2" t="s">
        <v>8</v>
      </c>
      <c r="B4" s="2" t="s">
        <v>9</v>
      </c>
      <c r="C4" s="2" t="s">
        <v>2</v>
      </c>
      <c r="D4" s="1" t="s">
        <v>10</v>
      </c>
      <c r="E4" s="1">
        <v>668</v>
      </c>
      <c r="F4" s="1">
        <v>2017</v>
      </c>
      <c r="G4" s="2" t="s">
        <v>260</v>
      </c>
      <c r="H4" s="2" t="s">
        <v>2</v>
      </c>
      <c r="I4" s="10">
        <v>601144.45749698603</v>
      </c>
      <c r="J4" s="3">
        <v>324302505.29793233</v>
      </c>
      <c r="K4" s="3">
        <f t="shared" si="0"/>
        <v>8.5109503036925993</v>
      </c>
      <c r="L4" s="2" t="s">
        <v>328</v>
      </c>
      <c r="M4" s="1">
        <v>45</v>
      </c>
      <c r="N4" s="1">
        <v>0</v>
      </c>
      <c r="O4" s="1">
        <v>8</v>
      </c>
      <c r="P4" s="2" t="s">
        <v>284</v>
      </c>
      <c r="Q4" s="1">
        <v>49</v>
      </c>
      <c r="R4" s="1">
        <v>0</v>
      </c>
      <c r="S4" s="7" t="s">
        <v>360</v>
      </c>
      <c r="T4" s="8">
        <v>43</v>
      </c>
      <c r="U4" s="1">
        <v>0</v>
      </c>
      <c r="V4" s="5">
        <f>$D$2+$D$4</f>
        <v>668</v>
      </c>
      <c r="W4" s="1">
        <v>0</v>
      </c>
    </row>
    <row r="5" spans="1:23" x14ac:dyDescent="0.3">
      <c r="A5" s="2" t="s">
        <v>11</v>
      </c>
      <c r="B5" s="2" t="s">
        <v>9</v>
      </c>
      <c r="C5" s="2" t="s">
        <v>6</v>
      </c>
      <c r="D5" s="1" t="s">
        <v>12</v>
      </c>
      <c r="E5" s="1">
        <v>522</v>
      </c>
      <c r="F5" s="1">
        <v>2017</v>
      </c>
      <c r="G5" s="2" t="s">
        <v>261</v>
      </c>
      <c r="H5" s="2" t="s">
        <v>6</v>
      </c>
      <c r="I5" s="10">
        <v>989409.87853109417</v>
      </c>
      <c r="J5" s="3">
        <v>271995935.1536622</v>
      </c>
      <c r="K5" s="3">
        <f t="shared" si="0"/>
        <v>8.434562413763885</v>
      </c>
      <c r="L5" s="2" t="s">
        <v>338</v>
      </c>
      <c r="M5" s="1">
        <v>60</v>
      </c>
      <c r="N5" s="1">
        <v>0</v>
      </c>
      <c r="O5" s="1">
        <v>7</v>
      </c>
      <c r="P5" s="2" t="s">
        <v>344</v>
      </c>
      <c r="Q5" s="1">
        <v>48</v>
      </c>
      <c r="R5" s="1">
        <v>0</v>
      </c>
      <c r="S5" s="2" t="s">
        <v>345</v>
      </c>
      <c r="T5" s="1">
        <v>56</v>
      </c>
      <c r="U5" s="1">
        <v>0</v>
      </c>
      <c r="V5" s="5">
        <f>$D$3+$D$5</f>
        <v>522</v>
      </c>
      <c r="W5" s="1">
        <v>0</v>
      </c>
    </row>
    <row r="6" spans="1:23" x14ac:dyDescent="0.3">
      <c r="A6" s="2" t="s">
        <v>13</v>
      </c>
      <c r="B6" s="2" t="s">
        <v>14</v>
      </c>
      <c r="C6" s="2" t="s">
        <v>15</v>
      </c>
      <c r="D6" s="1" t="s">
        <v>16</v>
      </c>
      <c r="E6" s="1">
        <v>368</v>
      </c>
      <c r="F6" s="1">
        <v>2017</v>
      </c>
      <c r="G6" s="2" t="s">
        <v>262</v>
      </c>
      <c r="H6" s="2" t="s">
        <v>29</v>
      </c>
      <c r="I6" s="10">
        <v>1038747.7790548984</v>
      </c>
      <c r="J6" s="3">
        <v>261532850.72135091</v>
      </c>
      <c r="K6" s="3">
        <f t="shared" si="0"/>
        <v>8.4175262476619981</v>
      </c>
      <c r="L6" s="2" t="s">
        <v>281</v>
      </c>
      <c r="M6" s="1">
        <v>44</v>
      </c>
      <c r="N6" s="1">
        <v>0</v>
      </c>
      <c r="O6" s="1">
        <v>12</v>
      </c>
      <c r="P6" s="2" t="s">
        <v>282</v>
      </c>
      <c r="Q6" s="1">
        <v>43</v>
      </c>
      <c r="R6" s="1">
        <v>0</v>
      </c>
      <c r="S6" s="2" t="s">
        <v>335</v>
      </c>
      <c r="T6" s="1">
        <v>44</v>
      </c>
      <c r="U6" s="1">
        <v>0</v>
      </c>
      <c r="V6" s="5">
        <f>$D$6+$D$7</f>
        <v>368</v>
      </c>
      <c r="W6" s="1">
        <v>1</v>
      </c>
    </row>
    <row r="7" spans="1:23" x14ac:dyDescent="0.3">
      <c r="A7" s="2" t="s">
        <v>17</v>
      </c>
      <c r="B7" s="2" t="s">
        <v>18</v>
      </c>
      <c r="C7" s="2" t="s">
        <v>15</v>
      </c>
      <c r="D7" s="1" t="s">
        <v>19</v>
      </c>
      <c r="E7" s="1">
        <v>368</v>
      </c>
      <c r="F7" s="1">
        <v>2017</v>
      </c>
      <c r="G7" s="2" t="s">
        <v>262</v>
      </c>
      <c r="H7" s="2" t="s">
        <v>29</v>
      </c>
      <c r="I7" s="10">
        <v>1038747.7790548984</v>
      </c>
      <c r="J7" s="3">
        <v>261532850.72135091</v>
      </c>
      <c r="K7" s="3">
        <f t="shared" si="0"/>
        <v>8.4175262476619981</v>
      </c>
      <c r="L7" s="2" t="s">
        <v>281</v>
      </c>
      <c r="M7" s="1">
        <v>44</v>
      </c>
      <c r="N7" s="1">
        <v>0</v>
      </c>
      <c r="O7" s="1">
        <v>12</v>
      </c>
      <c r="P7" s="2" t="s">
        <v>282</v>
      </c>
      <c r="Q7" s="1">
        <v>43</v>
      </c>
      <c r="R7" s="1">
        <v>0</v>
      </c>
      <c r="S7" s="2" t="s">
        <v>335</v>
      </c>
      <c r="T7" s="1">
        <v>44</v>
      </c>
      <c r="U7" s="1">
        <v>0</v>
      </c>
      <c r="V7" s="5">
        <f>$D$6+$D$7</f>
        <v>368</v>
      </c>
      <c r="W7" s="1">
        <v>1</v>
      </c>
    </row>
    <row r="8" spans="1:23" x14ac:dyDescent="0.3">
      <c r="A8" s="2" t="s">
        <v>20</v>
      </c>
      <c r="B8" s="2" t="s">
        <v>21</v>
      </c>
      <c r="C8" s="2" t="s">
        <v>22</v>
      </c>
      <c r="D8" s="1" t="s">
        <v>23</v>
      </c>
      <c r="E8" s="1">
        <v>187</v>
      </c>
      <c r="F8" s="1">
        <v>2017</v>
      </c>
      <c r="G8" s="2" t="s">
        <v>267</v>
      </c>
      <c r="H8" s="2" t="s">
        <v>2</v>
      </c>
      <c r="I8" s="10">
        <v>601144.45749698603</v>
      </c>
      <c r="J8" s="3">
        <v>114031686.68107775</v>
      </c>
      <c r="K8" s="3">
        <f t="shared" si="0"/>
        <v>8.0570255481662052</v>
      </c>
      <c r="L8" s="2" t="s">
        <v>289</v>
      </c>
      <c r="M8" s="1">
        <v>53</v>
      </c>
      <c r="N8" s="1">
        <v>0</v>
      </c>
      <c r="O8" s="1">
        <v>19</v>
      </c>
      <c r="P8" s="2" t="s">
        <v>316</v>
      </c>
      <c r="Q8" s="1">
        <v>52</v>
      </c>
      <c r="R8" s="1">
        <v>0</v>
      </c>
      <c r="S8" s="2" t="s">
        <v>291</v>
      </c>
      <c r="T8" s="1">
        <v>61</v>
      </c>
      <c r="U8" s="1">
        <v>0</v>
      </c>
      <c r="V8" s="5">
        <f>$D$8+$D$9</f>
        <v>187</v>
      </c>
      <c r="W8" s="1">
        <v>1</v>
      </c>
    </row>
    <row r="9" spans="1:23" x14ac:dyDescent="0.3">
      <c r="A9" s="2" t="s">
        <v>24</v>
      </c>
      <c r="B9" s="2" t="s">
        <v>25</v>
      </c>
      <c r="C9" s="2" t="s">
        <v>22</v>
      </c>
      <c r="D9" s="1" t="s">
        <v>26</v>
      </c>
      <c r="E9" s="1">
        <v>187</v>
      </c>
      <c r="F9" s="1">
        <v>2017</v>
      </c>
      <c r="G9" s="2" t="s">
        <v>267</v>
      </c>
      <c r="H9" s="2" t="s">
        <v>2</v>
      </c>
      <c r="I9" s="10">
        <v>601144.45749698603</v>
      </c>
      <c r="J9" s="3">
        <v>114031686.68107775</v>
      </c>
      <c r="K9" s="3">
        <f t="shared" si="0"/>
        <v>8.0570255481662052</v>
      </c>
      <c r="L9" s="2" t="s">
        <v>289</v>
      </c>
      <c r="M9" s="1">
        <v>53</v>
      </c>
      <c r="N9" s="1">
        <v>0</v>
      </c>
      <c r="O9" s="1">
        <v>19</v>
      </c>
      <c r="P9" s="2" t="s">
        <v>316</v>
      </c>
      <c r="Q9" s="1">
        <v>52</v>
      </c>
      <c r="R9" s="1">
        <v>0</v>
      </c>
      <c r="S9" s="2" t="s">
        <v>291</v>
      </c>
      <c r="T9" s="1">
        <v>61</v>
      </c>
      <c r="U9" s="1">
        <v>0</v>
      </c>
      <c r="V9" s="5">
        <f>$D$8+$D$9</f>
        <v>187</v>
      </c>
      <c r="W9" s="1">
        <v>1</v>
      </c>
    </row>
    <row r="10" spans="1:23" x14ac:dyDescent="0.3">
      <c r="A10" s="2" t="s">
        <v>27</v>
      </c>
      <c r="B10" s="2" t="s">
        <v>28</v>
      </c>
      <c r="C10" s="2" t="s">
        <v>29</v>
      </c>
      <c r="D10" s="1" t="s">
        <v>30</v>
      </c>
      <c r="E10" s="1">
        <v>57</v>
      </c>
      <c r="F10" s="1">
        <v>2017</v>
      </c>
      <c r="G10" s="2" t="s">
        <v>263</v>
      </c>
      <c r="H10" s="2" t="s">
        <v>29</v>
      </c>
      <c r="I10" s="10">
        <v>1038747.7790548984</v>
      </c>
      <c r="J10" s="3">
        <v>179934955.37698087</v>
      </c>
      <c r="K10" s="3">
        <f t="shared" si="0"/>
        <v>8.2551155405143426</v>
      </c>
      <c r="L10" s="2" t="s">
        <v>321</v>
      </c>
      <c r="M10" s="1">
        <v>40</v>
      </c>
      <c r="N10" s="1">
        <v>0</v>
      </c>
      <c r="O10" s="1">
        <v>10</v>
      </c>
      <c r="P10" s="2" t="s">
        <v>283</v>
      </c>
      <c r="Q10" s="1">
        <v>59</v>
      </c>
      <c r="R10" s="1">
        <v>0</v>
      </c>
      <c r="S10" s="2" t="s">
        <v>346</v>
      </c>
      <c r="T10" s="1">
        <v>49</v>
      </c>
      <c r="U10" s="1">
        <v>0</v>
      </c>
      <c r="V10" s="5">
        <f>$D$10+$D$11+$D$18</f>
        <v>105</v>
      </c>
      <c r="W10" s="1">
        <v>0</v>
      </c>
    </row>
    <row r="11" spans="1:23" x14ac:dyDescent="0.3">
      <c r="A11" s="2" t="s">
        <v>31</v>
      </c>
      <c r="B11" s="2" t="s">
        <v>5</v>
      </c>
      <c r="C11" s="2" t="s">
        <v>29</v>
      </c>
      <c r="D11" s="1" t="s">
        <v>32</v>
      </c>
      <c r="E11" s="1">
        <v>57</v>
      </c>
      <c r="F11" s="1">
        <v>2017</v>
      </c>
      <c r="G11" s="2" t="s">
        <v>263</v>
      </c>
      <c r="H11" s="2" t="s">
        <v>29</v>
      </c>
      <c r="I11" s="10">
        <v>1038747.7790548984</v>
      </c>
      <c r="J11" s="3">
        <v>179934955.37698087</v>
      </c>
      <c r="K11" s="3">
        <f t="shared" si="0"/>
        <v>8.2551155405143426</v>
      </c>
      <c r="L11" s="2" t="s">
        <v>321</v>
      </c>
      <c r="M11" s="1">
        <v>40</v>
      </c>
      <c r="N11" s="1">
        <v>0</v>
      </c>
      <c r="O11" s="1">
        <v>10</v>
      </c>
      <c r="P11" s="2" t="s">
        <v>283</v>
      </c>
      <c r="Q11" s="1">
        <v>59</v>
      </c>
      <c r="R11" s="1">
        <v>0</v>
      </c>
      <c r="S11" s="2" t="s">
        <v>346</v>
      </c>
      <c r="T11" s="1">
        <v>49</v>
      </c>
      <c r="U11" s="1">
        <v>0</v>
      </c>
      <c r="V11" s="5">
        <f>$D$10+$D$11+$D$18</f>
        <v>105</v>
      </c>
      <c r="W11" s="1">
        <v>0</v>
      </c>
    </row>
    <row r="12" spans="1:23" x14ac:dyDescent="0.3">
      <c r="A12" s="2" t="s">
        <v>33</v>
      </c>
      <c r="B12" s="2" t="s">
        <v>34</v>
      </c>
      <c r="C12" s="2" t="s">
        <v>35</v>
      </c>
      <c r="D12" s="1" t="s">
        <v>32</v>
      </c>
      <c r="E12" s="1">
        <v>83</v>
      </c>
      <c r="F12" s="1">
        <v>2017</v>
      </c>
      <c r="G12" s="2" t="s">
        <v>270</v>
      </c>
      <c r="H12" s="2" t="s">
        <v>2</v>
      </c>
      <c r="I12" s="10">
        <v>601144.45749698603</v>
      </c>
      <c r="J12" s="3">
        <v>125539309.15316291</v>
      </c>
      <c r="K12" s="3">
        <f t="shared" si="0"/>
        <v>8.0987797343848307</v>
      </c>
      <c r="L12" s="2" t="s">
        <v>359</v>
      </c>
      <c r="M12" s="1">
        <v>41</v>
      </c>
      <c r="N12" s="1">
        <v>1</v>
      </c>
      <c r="O12" s="1">
        <v>15</v>
      </c>
      <c r="P12" s="2" t="s">
        <v>318</v>
      </c>
      <c r="Q12" s="1">
        <v>55</v>
      </c>
      <c r="R12" s="1">
        <v>0</v>
      </c>
      <c r="S12" s="2" t="s">
        <v>349</v>
      </c>
      <c r="T12" s="1">
        <v>55</v>
      </c>
      <c r="U12" s="1">
        <v>0</v>
      </c>
      <c r="V12" s="5">
        <f>$D$12+$D$13</f>
        <v>83</v>
      </c>
      <c r="W12" s="1">
        <v>1</v>
      </c>
    </row>
    <row r="13" spans="1:23" x14ac:dyDescent="0.3">
      <c r="A13" s="2" t="s">
        <v>36</v>
      </c>
      <c r="B13" s="2" t="s">
        <v>37</v>
      </c>
      <c r="C13" s="2" t="s">
        <v>35</v>
      </c>
      <c r="D13" s="1" t="s">
        <v>38</v>
      </c>
      <c r="E13" s="1">
        <v>83</v>
      </c>
      <c r="F13" s="1">
        <v>2017</v>
      </c>
      <c r="G13" s="2" t="s">
        <v>270</v>
      </c>
      <c r="H13" s="2" t="s">
        <v>2</v>
      </c>
      <c r="I13" s="10">
        <v>601144.45749698603</v>
      </c>
      <c r="J13" s="3">
        <v>125539309.15316291</v>
      </c>
      <c r="K13" s="3">
        <f t="shared" si="0"/>
        <v>8.0987797343848307</v>
      </c>
      <c r="L13" s="2" t="s">
        <v>359</v>
      </c>
      <c r="M13" s="1">
        <v>41</v>
      </c>
      <c r="N13" s="1">
        <v>1</v>
      </c>
      <c r="O13" s="1">
        <v>15</v>
      </c>
      <c r="P13" s="2" t="s">
        <v>318</v>
      </c>
      <c r="Q13" s="1">
        <v>55</v>
      </c>
      <c r="R13" s="1">
        <v>0</v>
      </c>
      <c r="S13" s="2" t="s">
        <v>349</v>
      </c>
      <c r="T13" s="1">
        <v>55</v>
      </c>
      <c r="U13" s="1">
        <v>0</v>
      </c>
      <c r="V13" s="5">
        <f>$D$12+$D$13</f>
        <v>83</v>
      </c>
      <c r="W13" s="1">
        <v>1</v>
      </c>
    </row>
    <row r="14" spans="1:23" x14ac:dyDescent="0.3">
      <c r="A14" s="2" t="s">
        <v>39</v>
      </c>
      <c r="B14" s="2" t="s">
        <v>25</v>
      </c>
      <c r="C14" s="2" t="s">
        <v>40</v>
      </c>
      <c r="D14" s="1" t="s">
        <v>41</v>
      </c>
      <c r="E14" s="1">
        <v>47</v>
      </c>
      <c r="F14" s="1">
        <v>2017</v>
      </c>
      <c r="G14" s="2" t="s">
        <v>264</v>
      </c>
      <c r="H14" s="2" t="s">
        <v>6</v>
      </c>
      <c r="I14" s="10">
        <v>989409.87853109417</v>
      </c>
      <c r="J14" s="3">
        <v>120307766.93700728</v>
      </c>
      <c r="K14" s="3">
        <f t="shared" si="0"/>
        <v>8.0802936658186333</v>
      </c>
      <c r="L14" s="2" t="s">
        <v>342</v>
      </c>
      <c r="M14" s="1">
        <v>52</v>
      </c>
      <c r="N14" s="1">
        <v>0</v>
      </c>
      <c r="O14" s="1">
        <v>16</v>
      </c>
      <c r="P14" s="2" t="s">
        <v>343</v>
      </c>
      <c r="Q14" s="1">
        <v>58</v>
      </c>
      <c r="R14" s="1">
        <v>0</v>
      </c>
      <c r="S14" s="2" t="s">
        <v>315</v>
      </c>
      <c r="T14" s="1">
        <v>4</v>
      </c>
      <c r="U14" s="1">
        <v>0</v>
      </c>
      <c r="V14" s="5">
        <f>$D$14+$D$15</f>
        <v>47</v>
      </c>
      <c r="W14" s="1">
        <v>1</v>
      </c>
    </row>
    <row r="15" spans="1:23" x14ac:dyDescent="0.3">
      <c r="A15" s="2" t="s">
        <v>42</v>
      </c>
      <c r="B15" s="2" t="s">
        <v>43</v>
      </c>
      <c r="C15" s="2" t="s">
        <v>40</v>
      </c>
      <c r="D15" s="1" t="s">
        <v>44</v>
      </c>
      <c r="E15" s="1">
        <v>47</v>
      </c>
      <c r="F15" s="1">
        <v>2017</v>
      </c>
      <c r="G15" s="2" t="s">
        <v>264</v>
      </c>
      <c r="H15" s="2" t="s">
        <v>6</v>
      </c>
      <c r="I15" s="10">
        <v>989409.87853109417</v>
      </c>
      <c r="J15" s="3">
        <v>120307766.93700728</v>
      </c>
      <c r="K15" s="3">
        <f t="shared" si="0"/>
        <v>8.0802936658186333</v>
      </c>
      <c r="L15" s="2" t="s">
        <v>342</v>
      </c>
      <c r="M15" s="1">
        <v>52</v>
      </c>
      <c r="N15" s="1">
        <v>0</v>
      </c>
      <c r="O15" s="1">
        <v>16</v>
      </c>
      <c r="P15" s="2" t="s">
        <v>343</v>
      </c>
      <c r="Q15" s="1">
        <v>58</v>
      </c>
      <c r="R15" s="1">
        <v>0</v>
      </c>
      <c r="S15" s="2" t="s">
        <v>315</v>
      </c>
      <c r="T15" s="1">
        <v>46</v>
      </c>
      <c r="U15" s="1">
        <v>0</v>
      </c>
      <c r="V15" s="5">
        <f>$D$14+$D$15</f>
        <v>47</v>
      </c>
      <c r="W15" s="1">
        <v>1</v>
      </c>
    </row>
    <row r="16" spans="1:23" x14ac:dyDescent="0.3">
      <c r="A16" s="2" t="s">
        <v>45</v>
      </c>
      <c r="B16" s="2" t="s">
        <v>28</v>
      </c>
      <c r="C16" s="2" t="s">
        <v>46</v>
      </c>
      <c r="D16" s="1" t="s">
        <v>47</v>
      </c>
      <c r="E16" s="1">
        <v>30</v>
      </c>
      <c r="F16" s="1">
        <v>2017</v>
      </c>
      <c r="G16" s="2" t="s">
        <v>265</v>
      </c>
      <c r="H16" s="2" t="s">
        <v>246</v>
      </c>
      <c r="I16" s="10">
        <v>7471377.7790958835</v>
      </c>
      <c r="J16" s="3">
        <v>224141333.3728765</v>
      </c>
      <c r="K16" s="3">
        <f t="shared" si="0"/>
        <v>8.3505219511380044</v>
      </c>
      <c r="L16" s="2" t="s">
        <v>339</v>
      </c>
      <c r="M16" s="1">
        <v>46</v>
      </c>
      <c r="N16" s="1">
        <v>0</v>
      </c>
      <c r="O16" s="1">
        <v>2</v>
      </c>
      <c r="P16" s="2" t="s">
        <v>329</v>
      </c>
      <c r="Q16" s="1">
        <v>54</v>
      </c>
      <c r="R16" s="1">
        <v>0</v>
      </c>
      <c r="S16" s="2" t="s">
        <v>330</v>
      </c>
      <c r="T16" s="1">
        <v>48</v>
      </c>
      <c r="U16" s="1">
        <v>0</v>
      </c>
      <c r="V16" s="5">
        <f>$D$16+$D$17</f>
        <v>30</v>
      </c>
      <c r="W16" s="1">
        <v>1</v>
      </c>
    </row>
    <row r="17" spans="1:23" x14ac:dyDescent="0.3">
      <c r="A17" s="2" t="s">
        <v>48</v>
      </c>
      <c r="B17" s="2" t="s">
        <v>49</v>
      </c>
      <c r="C17" s="2" t="s">
        <v>46</v>
      </c>
      <c r="D17" s="1" t="s">
        <v>50</v>
      </c>
      <c r="E17" s="1">
        <v>30</v>
      </c>
      <c r="F17" s="1">
        <v>2017</v>
      </c>
      <c r="G17" s="2" t="s">
        <v>265</v>
      </c>
      <c r="H17" s="2" t="s">
        <v>246</v>
      </c>
      <c r="I17" s="10">
        <v>7471377.7790958835</v>
      </c>
      <c r="J17" s="3">
        <v>224141333.3728765</v>
      </c>
      <c r="K17" s="3">
        <f t="shared" si="0"/>
        <v>8.3505219511380044</v>
      </c>
      <c r="L17" s="2" t="s">
        <v>339</v>
      </c>
      <c r="M17" s="1">
        <v>46</v>
      </c>
      <c r="N17" s="1">
        <v>0</v>
      </c>
      <c r="O17" s="1">
        <v>2</v>
      </c>
      <c r="P17" s="2" t="s">
        <v>329</v>
      </c>
      <c r="Q17" s="1">
        <v>54</v>
      </c>
      <c r="R17" s="1">
        <v>0</v>
      </c>
      <c r="S17" s="2" t="s">
        <v>330</v>
      </c>
      <c r="T17" s="1">
        <v>48</v>
      </c>
      <c r="U17" s="1">
        <v>0</v>
      </c>
      <c r="V17" s="5">
        <f>$D$16+$D$17</f>
        <v>30</v>
      </c>
      <c r="W17" s="1">
        <v>1</v>
      </c>
    </row>
    <row r="18" spans="1:23" x14ac:dyDescent="0.3">
      <c r="A18" s="2" t="s">
        <v>51</v>
      </c>
      <c r="B18" s="2" t="s">
        <v>1</v>
      </c>
      <c r="C18" s="2" t="s">
        <v>29</v>
      </c>
      <c r="D18" s="1" t="s">
        <v>52</v>
      </c>
      <c r="E18" s="1">
        <v>57</v>
      </c>
      <c r="F18" s="1">
        <v>2017</v>
      </c>
      <c r="G18" s="2" t="s">
        <v>263</v>
      </c>
      <c r="H18" s="2" t="s">
        <v>29</v>
      </c>
      <c r="I18" s="10">
        <v>1038747.7790548984</v>
      </c>
      <c r="J18" s="3">
        <v>179934955.37698087</v>
      </c>
      <c r="K18" s="3">
        <f t="shared" si="0"/>
        <v>8.2551155405143426</v>
      </c>
      <c r="L18" s="2" t="s">
        <v>321</v>
      </c>
      <c r="M18" s="1">
        <v>40</v>
      </c>
      <c r="N18" s="1">
        <v>0</v>
      </c>
      <c r="O18" s="1">
        <v>10</v>
      </c>
      <c r="P18" s="2" t="s">
        <v>283</v>
      </c>
      <c r="Q18" s="1">
        <v>59</v>
      </c>
      <c r="R18" s="1">
        <v>0</v>
      </c>
      <c r="S18" s="2" t="s">
        <v>346</v>
      </c>
      <c r="T18" s="1">
        <v>49</v>
      </c>
      <c r="U18" s="1">
        <v>0</v>
      </c>
      <c r="V18" s="5">
        <f>$D$10+$D$11+$D$18</f>
        <v>105</v>
      </c>
      <c r="W18" s="1">
        <v>0</v>
      </c>
    </row>
    <row r="19" spans="1:23" x14ac:dyDescent="0.3">
      <c r="A19" s="2" t="s">
        <v>53</v>
      </c>
      <c r="B19" s="2" t="s">
        <v>5</v>
      </c>
      <c r="C19" s="2" t="s">
        <v>54</v>
      </c>
      <c r="D19" s="1" t="s">
        <v>55</v>
      </c>
      <c r="E19" s="1">
        <v>5</v>
      </c>
      <c r="F19" s="1">
        <v>2017</v>
      </c>
      <c r="G19" s="2" t="s">
        <v>269</v>
      </c>
      <c r="H19" s="2" t="s">
        <v>6</v>
      </c>
      <c r="I19" s="10">
        <v>989409.87853109417</v>
      </c>
      <c r="J19" s="3">
        <v>114028145.87416327</v>
      </c>
      <c r="K19" s="3">
        <f t="shared" si="0"/>
        <v>8.0570120626445565</v>
      </c>
      <c r="L19" s="2" t="s">
        <v>347</v>
      </c>
      <c r="M19" s="1">
        <v>49</v>
      </c>
      <c r="N19" s="1">
        <v>0</v>
      </c>
      <c r="O19" s="1">
        <v>1</v>
      </c>
      <c r="P19" s="2" t="s">
        <v>348</v>
      </c>
      <c r="Q19" s="1">
        <v>53</v>
      </c>
      <c r="R19" s="1">
        <v>0</v>
      </c>
      <c r="S19" s="2" t="s">
        <v>341</v>
      </c>
      <c r="T19" s="1">
        <v>43</v>
      </c>
      <c r="U19" s="1">
        <v>0</v>
      </c>
      <c r="V19" s="5">
        <f>$D$19+$D$21</f>
        <v>5</v>
      </c>
      <c r="W19" s="1">
        <v>1</v>
      </c>
    </row>
    <row r="20" spans="1:23" x14ac:dyDescent="0.3">
      <c r="A20" s="2" t="s">
        <v>56</v>
      </c>
      <c r="B20" s="2" t="s">
        <v>57</v>
      </c>
      <c r="C20" s="2" t="s">
        <v>58</v>
      </c>
      <c r="D20" s="1" t="s">
        <v>55</v>
      </c>
      <c r="E20" s="1">
        <v>53</v>
      </c>
      <c r="F20" s="1">
        <v>2017</v>
      </c>
      <c r="G20" s="2" t="s">
        <v>268</v>
      </c>
      <c r="H20" s="2" t="s">
        <v>29</v>
      </c>
      <c r="I20" s="10">
        <v>1038747.7790548984</v>
      </c>
      <c r="J20" s="3">
        <v>120307766.93700728</v>
      </c>
      <c r="K20" s="3">
        <f t="shared" si="0"/>
        <v>8.0802936658186333</v>
      </c>
      <c r="L20" s="2" t="s">
        <v>294</v>
      </c>
      <c r="M20" s="1">
        <v>61</v>
      </c>
      <c r="N20" s="1">
        <v>0</v>
      </c>
      <c r="O20" s="1">
        <v>17</v>
      </c>
      <c r="P20" s="2" t="s">
        <v>290</v>
      </c>
      <c r="Q20" s="1">
        <v>45</v>
      </c>
      <c r="R20" s="1">
        <v>0</v>
      </c>
      <c r="S20" s="2" t="s">
        <v>331</v>
      </c>
      <c r="T20" s="1">
        <v>46</v>
      </c>
      <c r="U20" s="1">
        <v>0</v>
      </c>
      <c r="V20" s="5">
        <f>$D$20+$D$22</f>
        <v>5</v>
      </c>
      <c r="W20" s="1">
        <v>1</v>
      </c>
    </row>
    <row r="21" spans="1:23" x14ac:dyDescent="0.3">
      <c r="A21" s="2" t="s">
        <v>59</v>
      </c>
      <c r="B21" s="2" t="s">
        <v>60</v>
      </c>
      <c r="C21" s="2" t="s">
        <v>54</v>
      </c>
      <c r="D21" s="1" t="s">
        <v>61</v>
      </c>
      <c r="E21" s="1">
        <v>5</v>
      </c>
      <c r="F21" s="1">
        <v>2017</v>
      </c>
      <c r="G21" s="2" t="s">
        <v>269</v>
      </c>
      <c r="H21" s="2" t="s">
        <v>6</v>
      </c>
      <c r="I21" s="10">
        <v>989409.87853109417</v>
      </c>
      <c r="J21" s="3">
        <v>114028145.87416327</v>
      </c>
      <c r="K21" s="3">
        <f t="shared" si="0"/>
        <v>8.0570120626445565</v>
      </c>
      <c r="L21" s="2" t="s">
        <v>347</v>
      </c>
      <c r="M21" s="1">
        <v>49</v>
      </c>
      <c r="N21" s="1">
        <v>0</v>
      </c>
      <c r="O21" s="1">
        <v>1</v>
      </c>
      <c r="P21" s="2" t="s">
        <v>348</v>
      </c>
      <c r="Q21" s="1">
        <v>53</v>
      </c>
      <c r="R21" s="1">
        <v>0</v>
      </c>
      <c r="S21" s="2" t="s">
        <v>341</v>
      </c>
      <c r="T21" s="1">
        <v>43</v>
      </c>
      <c r="U21" s="1">
        <v>0</v>
      </c>
      <c r="V21" s="5">
        <f>$D$19+$D$21</f>
        <v>5</v>
      </c>
      <c r="W21" s="1">
        <v>1</v>
      </c>
    </row>
    <row r="22" spans="1:23" x14ac:dyDescent="0.3">
      <c r="A22" s="2" t="s">
        <v>62</v>
      </c>
      <c r="B22" s="2" t="s">
        <v>25</v>
      </c>
      <c r="C22" s="2" t="s">
        <v>58</v>
      </c>
      <c r="D22" s="1" t="s">
        <v>61</v>
      </c>
      <c r="E22" s="1">
        <v>53</v>
      </c>
      <c r="F22" s="1">
        <v>2017</v>
      </c>
      <c r="G22" s="2" t="s">
        <v>268</v>
      </c>
      <c r="H22" s="2" t="s">
        <v>29</v>
      </c>
      <c r="I22" s="10">
        <v>1038747.7790548984</v>
      </c>
      <c r="J22" s="3">
        <v>120307766.93700728</v>
      </c>
      <c r="K22" s="3">
        <f t="shared" si="0"/>
        <v>8.0802936658186333</v>
      </c>
      <c r="L22" s="2" t="s">
        <v>294</v>
      </c>
      <c r="M22" s="1">
        <v>61</v>
      </c>
      <c r="N22" s="1">
        <v>0</v>
      </c>
      <c r="O22" s="1">
        <v>17</v>
      </c>
      <c r="P22" s="2" t="s">
        <v>290</v>
      </c>
      <c r="Q22" s="1">
        <v>45</v>
      </c>
      <c r="R22" s="1">
        <v>0</v>
      </c>
      <c r="S22" s="2" t="s">
        <v>331</v>
      </c>
      <c r="T22" s="1">
        <v>46</v>
      </c>
      <c r="U22" s="1">
        <v>0</v>
      </c>
      <c r="V22" s="5">
        <f>$D$20+$D$22</f>
        <v>5</v>
      </c>
      <c r="W22" s="1">
        <v>1</v>
      </c>
    </row>
    <row r="23" spans="1:23" x14ac:dyDescent="0.3">
      <c r="A23" s="2" t="s">
        <v>63</v>
      </c>
      <c r="B23" s="2" t="s">
        <v>64</v>
      </c>
      <c r="C23" s="2" t="s">
        <v>54</v>
      </c>
      <c r="D23" s="1" t="s">
        <v>61</v>
      </c>
      <c r="E23" s="1">
        <v>5</v>
      </c>
      <c r="F23" s="1">
        <v>2017</v>
      </c>
      <c r="G23" s="2" t="s">
        <v>269</v>
      </c>
      <c r="H23" s="2" t="s">
        <v>6</v>
      </c>
      <c r="I23" s="10">
        <v>989409.87853109417</v>
      </c>
      <c r="J23" s="3">
        <v>114028145.87416327</v>
      </c>
      <c r="K23" s="3">
        <f t="shared" si="0"/>
        <v>8.0570120626445565</v>
      </c>
      <c r="L23" s="2" t="s">
        <v>347</v>
      </c>
      <c r="M23" s="1">
        <v>49</v>
      </c>
      <c r="N23" s="1">
        <v>0</v>
      </c>
      <c r="O23" s="1">
        <v>1</v>
      </c>
      <c r="P23" s="2" t="s">
        <v>348</v>
      </c>
      <c r="Q23" s="1">
        <v>53</v>
      </c>
      <c r="R23" s="1">
        <v>0</v>
      </c>
      <c r="S23" s="2" t="s">
        <v>341</v>
      </c>
      <c r="T23" s="1">
        <v>43</v>
      </c>
      <c r="U23" s="1">
        <v>0</v>
      </c>
      <c r="V23" s="5">
        <f>$D$19+$D$21</f>
        <v>5</v>
      </c>
      <c r="W23" s="1">
        <v>1</v>
      </c>
    </row>
    <row r="24" spans="1:23" x14ac:dyDescent="0.3">
      <c r="A24" s="2" t="s">
        <v>65</v>
      </c>
      <c r="B24" s="2" t="s">
        <v>66</v>
      </c>
      <c r="C24" s="2" t="s">
        <v>58</v>
      </c>
      <c r="D24" s="1" t="s">
        <v>61</v>
      </c>
      <c r="E24" s="1">
        <v>53</v>
      </c>
      <c r="F24" s="1">
        <v>2017</v>
      </c>
      <c r="G24" s="2" t="s">
        <v>268</v>
      </c>
      <c r="H24" s="2" t="s">
        <v>29</v>
      </c>
      <c r="I24" s="10">
        <v>1038747.7790548984</v>
      </c>
      <c r="J24" s="3">
        <v>120307766.93700728</v>
      </c>
      <c r="K24" s="3">
        <f t="shared" si="0"/>
        <v>8.0802936658186333</v>
      </c>
      <c r="L24" s="2" t="s">
        <v>294</v>
      </c>
      <c r="M24" s="1">
        <v>61</v>
      </c>
      <c r="N24" s="1">
        <v>0</v>
      </c>
      <c r="O24" s="1">
        <v>17</v>
      </c>
      <c r="P24" s="2" t="s">
        <v>290</v>
      </c>
      <c r="Q24" s="1">
        <v>45</v>
      </c>
      <c r="R24" s="1">
        <v>0</v>
      </c>
      <c r="S24" s="2" t="s">
        <v>331</v>
      </c>
      <c r="T24" s="1">
        <v>46</v>
      </c>
      <c r="U24" s="1">
        <v>0</v>
      </c>
      <c r="V24" s="5">
        <f>$D$20+$D$22</f>
        <v>5</v>
      </c>
      <c r="W24" s="1">
        <v>1</v>
      </c>
    </row>
  </sheetData>
  <conditionalFormatting sqref="J2:K2">
    <cfRule type="cellIs" dxfId="20" priority="21" operator="lessThan">
      <formula>1</formula>
    </cfRule>
  </conditionalFormatting>
  <conditionalFormatting sqref="J4:K4">
    <cfRule type="cellIs" dxfId="19" priority="20" operator="lessThan">
      <formula>1</formula>
    </cfRule>
  </conditionalFormatting>
  <conditionalFormatting sqref="J3:K3">
    <cfRule type="cellIs" dxfId="18" priority="19" operator="lessThan">
      <formula>1</formula>
    </cfRule>
  </conditionalFormatting>
  <conditionalFormatting sqref="J5:K5">
    <cfRule type="cellIs" dxfId="17" priority="18" operator="lessThan">
      <formula>1</formula>
    </cfRule>
  </conditionalFormatting>
  <conditionalFormatting sqref="J6:K6">
    <cfRule type="cellIs" dxfId="16" priority="17" operator="lessThan">
      <formula>1</formula>
    </cfRule>
  </conditionalFormatting>
  <conditionalFormatting sqref="J7:K7">
    <cfRule type="cellIs" dxfId="15" priority="16" operator="lessThan">
      <formula>1</formula>
    </cfRule>
  </conditionalFormatting>
  <conditionalFormatting sqref="J8:K8">
    <cfRule type="cellIs" dxfId="14" priority="15" operator="lessThan">
      <formula>1</formula>
    </cfRule>
  </conditionalFormatting>
  <conditionalFormatting sqref="J9:K9">
    <cfRule type="cellIs" dxfId="13" priority="14" operator="lessThan">
      <formula>1</formula>
    </cfRule>
  </conditionalFormatting>
  <conditionalFormatting sqref="J10:K10">
    <cfRule type="cellIs" dxfId="12" priority="13" operator="lessThan">
      <formula>1</formula>
    </cfRule>
  </conditionalFormatting>
  <conditionalFormatting sqref="J11:K11">
    <cfRule type="cellIs" dxfId="11" priority="12" operator="lessThan">
      <formula>1</formula>
    </cfRule>
  </conditionalFormatting>
  <conditionalFormatting sqref="J12:K13">
    <cfRule type="cellIs" dxfId="10" priority="11" operator="lessThan">
      <formula>1</formula>
    </cfRule>
  </conditionalFormatting>
  <conditionalFormatting sqref="J14:K15">
    <cfRule type="cellIs" dxfId="9" priority="10" operator="lessThan">
      <formula>1</formula>
    </cfRule>
  </conditionalFormatting>
  <conditionalFormatting sqref="J16:K16">
    <cfRule type="cellIs" dxfId="8" priority="9" operator="lessThan">
      <formula>1</formula>
    </cfRule>
  </conditionalFormatting>
  <conditionalFormatting sqref="J17:K17">
    <cfRule type="cellIs" dxfId="7" priority="8" operator="lessThan">
      <formula>1</formula>
    </cfRule>
  </conditionalFormatting>
  <conditionalFormatting sqref="J18:K18">
    <cfRule type="cellIs" dxfId="6" priority="7" operator="lessThan">
      <formula>1</formula>
    </cfRule>
  </conditionalFormatting>
  <conditionalFormatting sqref="J19:K19">
    <cfRule type="cellIs" dxfId="5" priority="6" operator="lessThan">
      <formula>1</formula>
    </cfRule>
  </conditionalFormatting>
  <conditionalFormatting sqref="J21:K21">
    <cfRule type="cellIs" dxfId="4" priority="5" operator="lessThan">
      <formula>1</formula>
    </cfRule>
  </conditionalFormatting>
  <conditionalFormatting sqref="J23:K23">
    <cfRule type="cellIs" dxfId="3" priority="4" operator="lessThan">
      <formula>1</formula>
    </cfRule>
  </conditionalFormatting>
  <conditionalFormatting sqref="J20:K20">
    <cfRule type="cellIs" dxfId="2" priority="3" operator="lessThan">
      <formula>1</formula>
    </cfRule>
  </conditionalFormatting>
  <conditionalFormatting sqref="J22:K22">
    <cfRule type="cellIs" dxfId="1" priority="2" operator="lessThan">
      <formula>1</formula>
    </cfRule>
  </conditionalFormatting>
  <conditionalFormatting sqref="J24:K24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CEEC7-DE49-4568-9086-04958A107A7B}">
  <dimension ref="A1:V111"/>
  <sheetViews>
    <sheetView topLeftCell="F1" zoomScale="70" zoomScaleNormal="70" workbookViewId="0">
      <selection activeCell="I2" sqref="I2"/>
    </sheetView>
  </sheetViews>
  <sheetFormatPr defaultColWidth="8.77734375" defaultRowHeight="14.4" x14ac:dyDescent="0.3"/>
  <cols>
    <col min="1" max="1" width="40.88671875" bestFit="1" customWidth="1"/>
    <col min="2" max="2" width="11" bestFit="1" customWidth="1"/>
    <col min="3" max="3" width="27.33203125" bestFit="1" customWidth="1"/>
    <col min="4" max="4" width="7.21875" bestFit="1" customWidth="1"/>
    <col min="5" max="5" width="13.21875" bestFit="1" customWidth="1"/>
    <col min="6" max="6" width="10.44140625" bestFit="1" customWidth="1"/>
    <col min="7" max="7" width="27.33203125" bestFit="1" customWidth="1"/>
    <col min="8" max="8" width="12.21875" bestFit="1" customWidth="1"/>
    <col min="9" max="9" width="25.5546875" bestFit="1" customWidth="1"/>
    <col min="10" max="10" width="14.6640625" bestFit="1" customWidth="1"/>
    <col min="11" max="11" width="15.44140625" bestFit="1" customWidth="1"/>
    <col min="12" max="12" width="20.109375" bestFit="1" customWidth="1"/>
    <col min="13" max="13" width="12.21875" bestFit="1" customWidth="1"/>
    <col min="14" max="15" width="12" bestFit="1" customWidth="1"/>
    <col min="16" max="16" width="19.109375" bestFit="1" customWidth="1"/>
    <col min="17" max="17" width="12" bestFit="1" customWidth="1"/>
    <col min="18" max="18" width="11.77734375" bestFit="1" customWidth="1"/>
    <col min="19" max="19" width="29" bestFit="1" customWidth="1"/>
    <col min="20" max="20" width="12.44140625" bestFit="1" customWidth="1"/>
    <col min="21" max="21" width="12.21875" bestFit="1" customWidth="1"/>
    <col min="22" max="22" width="18.109375" bestFit="1" customWidth="1"/>
  </cols>
  <sheetData>
    <row r="1" spans="1:22" x14ac:dyDescent="0.3">
      <c r="A1" s="20" t="s">
        <v>239</v>
      </c>
      <c r="B1" s="20" t="s">
        <v>68</v>
      </c>
      <c r="C1" s="20" t="s">
        <v>69</v>
      </c>
      <c r="D1" s="20" t="s">
        <v>70</v>
      </c>
      <c r="E1" s="20" t="s">
        <v>351</v>
      </c>
      <c r="F1" s="20" t="s">
        <v>255</v>
      </c>
      <c r="G1" s="20" t="s">
        <v>252</v>
      </c>
      <c r="H1" s="20" t="s">
        <v>253</v>
      </c>
      <c r="I1" s="20" t="s">
        <v>364</v>
      </c>
      <c r="J1" s="20" t="s">
        <v>257</v>
      </c>
      <c r="K1" s="20" t="s">
        <v>363</v>
      </c>
      <c r="L1" s="20" t="s">
        <v>352</v>
      </c>
      <c r="M1" s="20" t="s">
        <v>353</v>
      </c>
      <c r="N1" s="20" t="s">
        <v>354</v>
      </c>
      <c r="O1" s="20" t="s">
        <v>366</v>
      </c>
      <c r="P1" s="20" t="s">
        <v>258</v>
      </c>
      <c r="Q1" s="20" t="s">
        <v>355</v>
      </c>
      <c r="R1" s="20" t="s">
        <v>356</v>
      </c>
      <c r="S1" s="20" t="s">
        <v>259</v>
      </c>
      <c r="T1" s="20" t="s">
        <v>357</v>
      </c>
      <c r="U1" s="20" t="s">
        <v>358</v>
      </c>
      <c r="V1" s="20" t="s">
        <v>350</v>
      </c>
    </row>
    <row r="2" spans="1:22" x14ac:dyDescent="0.3">
      <c r="A2" s="20" t="s">
        <v>11</v>
      </c>
      <c r="B2" s="20" t="s">
        <v>9</v>
      </c>
      <c r="C2" s="20" t="s">
        <v>6</v>
      </c>
      <c r="D2" s="20" t="s">
        <v>242</v>
      </c>
      <c r="E2" s="20">
        <v>172</v>
      </c>
      <c r="F2" s="20">
        <v>2008</v>
      </c>
      <c r="G2" s="20" t="s">
        <v>261</v>
      </c>
      <c r="H2" s="20" t="s">
        <v>6</v>
      </c>
      <c r="I2" s="20">
        <v>2142723.8397611212</v>
      </c>
      <c r="J2" s="20">
        <v>282100009.85888201</v>
      </c>
      <c r="K2" s="20">
        <v>8.4504031013331691</v>
      </c>
      <c r="L2" s="20" t="s">
        <v>278</v>
      </c>
      <c r="M2" s="20">
        <v>43</v>
      </c>
      <c r="N2" s="20">
        <v>0</v>
      </c>
      <c r="O2" s="20">
        <v>4</v>
      </c>
      <c r="P2" s="20" t="s">
        <v>279</v>
      </c>
      <c r="Q2" s="20">
        <v>47</v>
      </c>
      <c r="R2" s="20">
        <v>0</v>
      </c>
      <c r="S2" s="20" t="s">
        <v>280</v>
      </c>
      <c r="T2" s="20">
        <v>40</v>
      </c>
      <c r="U2" s="20">
        <v>0</v>
      </c>
      <c r="V2" s="20">
        <v>172</v>
      </c>
    </row>
    <row r="3" spans="1:22" x14ac:dyDescent="0.3">
      <c r="A3" s="20" t="s">
        <v>138</v>
      </c>
      <c r="B3" s="20" t="s">
        <v>5</v>
      </c>
      <c r="C3" s="20" t="s">
        <v>248</v>
      </c>
      <c r="D3" s="20" t="s">
        <v>61</v>
      </c>
      <c r="E3" s="20">
        <v>0</v>
      </c>
      <c r="F3" s="20">
        <v>2008</v>
      </c>
      <c r="G3" s="20" t="s">
        <v>267</v>
      </c>
      <c r="H3" s="20" t="s">
        <v>6</v>
      </c>
      <c r="I3" s="20">
        <v>2142723.8397611212</v>
      </c>
      <c r="J3" s="20">
        <v>82848604.968196601</v>
      </c>
      <c r="K3" s="20">
        <v>7.9182852000249389</v>
      </c>
      <c r="L3" s="20" t="s">
        <v>289</v>
      </c>
      <c r="M3" s="20">
        <v>44</v>
      </c>
      <c r="N3" s="20">
        <v>0</v>
      </c>
      <c r="O3" s="20">
        <v>10</v>
      </c>
      <c r="P3" s="20" t="s">
        <v>290</v>
      </c>
      <c r="Q3" s="20">
        <v>36</v>
      </c>
      <c r="R3" s="20">
        <v>0</v>
      </c>
      <c r="S3" s="20" t="s">
        <v>291</v>
      </c>
      <c r="T3" s="20">
        <v>52</v>
      </c>
      <c r="U3" s="20">
        <v>0</v>
      </c>
      <c r="V3" s="20">
        <v>0</v>
      </c>
    </row>
    <row r="4" spans="1:22" x14ac:dyDescent="0.3">
      <c r="A4" s="20" t="s">
        <v>205</v>
      </c>
      <c r="B4" s="20" t="s">
        <v>34</v>
      </c>
      <c r="C4" s="20" t="s">
        <v>246</v>
      </c>
      <c r="D4" s="20" t="s">
        <v>117</v>
      </c>
      <c r="E4" s="20">
        <v>14</v>
      </c>
      <c r="F4" s="20">
        <v>2008</v>
      </c>
      <c r="G4" s="20" t="s">
        <v>260</v>
      </c>
      <c r="H4" s="20" t="s">
        <v>246</v>
      </c>
      <c r="I4" s="20">
        <v>21548699.234649651</v>
      </c>
      <c r="J4" s="20">
        <v>270677305.19359106</v>
      </c>
      <c r="K4" s="20">
        <v>8.432451844088293</v>
      </c>
      <c r="L4" s="20" t="s">
        <v>276</v>
      </c>
      <c r="M4" s="20">
        <v>54</v>
      </c>
      <c r="N4" s="20">
        <v>0</v>
      </c>
      <c r="O4" s="20">
        <v>32</v>
      </c>
      <c r="P4" s="20" t="s">
        <v>276</v>
      </c>
      <c r="Q4" s="20">
        <v>54</v>
      </c>
      <c r="R4" s="20">
        <v>0</v>
      </c>
      <c r="S4" s="20" t="s">
        <v>277</v>
      </c>
      <c r="T4" s="20">
        <v>48</v>
      </c>
      <c r="U4" s="20">
        <v>0</v>
      </c>
      <c r="V4" s="20">
        <v>14</v>
      </c>
    </row>
    <row r="5" spans="1:22" x14ac:dyDescent="0.3">
      <c r="A5" s="20" t="s">
        <v>0</v>
      </c>
      <c r="B5" s="20" t="s">
        <v>1</v>
      </c>
      <c r="C5" s="20" t="s">
        <v>129</v>
      </c>
      <c r="D5" s="20" t="s">
        <v>240</v>
      </c>
      <c r="E5" s="20">
        <v>151</v>
      </c>
      <c r="F5" s="20">
        <v>2008</v>
      </c>
      <c r="G5" s="20" t="s">
        <v>265</v>
      </c>
      <c r="H5" s="20" t="s">
        <v>2</v>
      </c>
      <c r="I5" s="20">
        <v>1951063.5176090235</v>
      </c>
      <c r="J5" s="20">
        <v>294610591.15896255</v>
      </c>
      <c r="K5" s="20">
        <v>8.4692483555385696</v>
      </c>
      <c r="L5" s="20" t="s">
        <v>286</v>
      </c>
      <c r="M5" s="20">
        <v>61</v>
      </c>
      <c r="N5" s="20">
        <v>0</v>
      </c>
      <c r="O5" s="20">
        <v>42</v>
      </c>
      <c r="P5" s="20" t="s">
        <v>287</v>
      </c>
      <c r="Q5" s="20">
        <v>44</v>
      </c>
      <c r="R5" s="20">
        <v>0</v>
      </c>
      <c r="S5" s="20" t="s">
        <v>288</v>
      </c>
      <c r="T5" s="20">
        <v>45</v>
      </c>
      <c r="U5" s="20">
        <v>0</v>
      </c>
      <c r="V5" s="20">
        <v>151</v>
      </c>
    </row>
    <row r="6" spans="1:22" x14ac:dyDescent="0.3">
      <c r="A6" s="20" t="s">
        <v>145</v>
      </c>
      <c r="B6" s="20" t="s">
        <v>14</v>
      </c>
      <c r="C6" s="20" t="s">
        <v>245</v>
      </c>
      <c r="D6" s="20" t="s">
        <v>88</v>
      </c>
      <c r="E6" s="20">
        <v>29</v>
      </c>
      <c r="F6" s="20">
        <v>2008</v>
      </c>
      <c r="G6" s="20" t="s">
        <v>262</v>
      </c>
      <c r="H6" s="20" t="s">
        <v>29</v>
      </c>
      <c r="I6" s="20">
        <v>3483825.1177178896</v>
      </c>
      <c r="J6" s="20">
        <v>111983301.09365597</v>
      </c>
      <c r="K6" s="20">
        <v>8.0491532656739491</v>
      </c>
      <c r="L6" s="20" t="s">
        <v>281</v>
      </c>
      <c r="M6" s="20">
        <v>35</v>
      </c>
      <c r="N6" s="20">
        <v>0</v>
      </c>
      <c r="O6" s="20">
        <v>3</v>
      </c>
      <c r="P6" s="20" t="s">
        <v>282</v>
      </c>
      <c r="Q6" s="20">
        <v>34</v>
      </c>
      <c r="R6" s="20">
        <v>0</v>
      </c>
      <c r="S6" s="20" t="s">
        <v>330</v>
      </c>
      <c r="T6" s="20">
        <v>39</v>
      </c>
      <c r="U6" s="20">
        <v>0</v>
      </c>
      <c r="V6" s="20">
        <v>29</v>
      </c>
    </row>
    <row r="7" spans="1:22" x14ac:dyDescent="0.3">
      <c r="A7" s="20" t="s">
        <v>45</v>
      </c>
      <c r="B7" s="20" t="s">
        <v>28</v>
      </c>
      <c r="C7" s="20" t="s">
        <v>29</v>
      </c>
      <c r="D7" s="20" t="s">
        <v>243</v>
      </c>
      <c r="E7" s="20">
        <v>80</v>
      </c>
      <c r="F7" s="20">
        <v>2008</v>
      </c>
      <c r="G7" s="20" t="s">
        <v>263</v>
      </c>
      <c r="H7" s="20" t="s">
        <v>29</v>
      </c>
      <c r="I7" s="20">
        <v>3483825.1177178896</v>
      </c>
      <c r="J7" s="20">
        <v>267753636.73759395</v>
      </c>
      <c r="K7" s="20">
        <v>8.4277353783062949</v>
      </c>
      <c r="L7" s="20" t="s">
        <v>283</v>
      </c>
      <c r="M7" s="20">
        <v>50</v>
      </c>
      <c r="N7" s="20">
        <v>0</v>
      </c>
      <c r="O7" s="20">
        <v>26</v>
      </c>
      <c r="P7" s="20" t="s">
        <v>284</v>
      </c>
      <c r="Q7" s="20">
        <v>40</v>
      </c>
      <c r="R7" s="20">
        <v>0</v>
      </c>
      <c r="S7" s="20" t="s">
        <v>285</v>
      </c>
      <c r="T7" s="20">
        <v>34</v>
      </c>
      <c r="U7" s="20">
        <v>0</v>
      </c>
      <c r="V7" s="20">
        <v>80</v>
      </c>
    </row>
    <row r="8" spans="1:22" x14ac:dyDescent="0.3">
      <c r="A8" s="20" t="s">
        <v>217</v>
      </c>
      <c r="B8" s="20" t="s">
        <v>218</v>
      </c>
      <c r="C8" s="20" t="s">
        <v>232</v>
      </c>
      <c r="D8" s="20" t="s">
        <v>242</v>
      </c>
      <c r="E8" s="20">
        <v>135</v>
      </c>
      <c r="F8" s="20">
        <v>2008</v>
      </c>
      <c r="G8" s="20" t="s">
        <v>269</v>
      </c>
      <c r="H8" s="20" t="s">
        <v>254</v>
      </c>
      <c r="I8" s="20">
        <v>1847375.6927816237</v>
      </c>
      <c r="J8" s="20">
        <v>249395718.52551919</v>
      </c>
      <c r="K8" s="20">
        <v>8.3968889935021789</v>
      </c>
      <c r="L8" s="20" t="s">
        <v>292</v>
      </c>
      <c r="M8" s="20">
        <v>56</v>
      </c>
      <c r="N8" s="20">
        <v>0</v>
      </c>
      <c r="O8" s="20">
        <v>8</v>
      </c>
      <c r="P8" s="20" t="s">
        <v>293</v>
      </c>
      <c r="Q8" s="20">
        <v>55</v>
      </c>
      <c r="R8" s="20">
        <v>0</v>
      </c>
      <c r="S8" s="20" t="s">
        <v>305</v>
      </c>
      <c r="T8" s="20">
        <v>56</v>
      </c>
      <c r="U8" s="20">
        <v>0</v>
      </c>
      <c r="V8" s="20">
        <v>135</v>
      </c>
    </row>
    <row r="9" spans="1:22" x14ac:dyDescent="0.3">
      <c r="A9" s="20" t="s">
        <v>4</v>
      </c>
      <c r="B9" s="20" t="s">
        <v>5</v>
      </c>
      <c r="C9" s="20" t="s">
        <v>155</v>
      </c>
      <c r="D9" s="20" t="s">
        <v>244</v>
      </c>
      <c r="E9" s="20">
        <v>39</v>
      </c>
      <c r="F9" s="20">
        <v>2008</v>
      </c>
      <c r="G9" s="20" t="s">
        <v>268</v>
      </c>
      <c r="H9" s="20" t="s">
        <v>6</v>
      </c>
      <c r="I9" s="20">
        <v>2142723.8397611212</v>
      </c>
      <c r="J9" s="20">
        <v>87166115.362517893</v>
      </c>
      <c r="K9" s="20">
        <v>7.9403476916869939</v>
      </c>
      <c r="L9" s="20" t="s">
        <v>294</v>
      </c>
      <c r="M9" s="20">
        <v>52</v>
      </c>
      <c r="N9" s="20">
        <v>0</v>
      </c>
      <c r="O9" s="20">
        <v>8</v>
      </c>
      <c r="P9" s="20" t="s">
        <v>295</v>
      </c>
      <c r="Q9" s="20">
        <v>49</v>
      </c>
      <c r="R9" s="20">
        <v>0</v>
      </c>
      <c r="S9" s="20" t="s">
        <v>296</v>
      </c>
      <c r="T9" s="20">
        <v>46</v>
      </c>
      <c r="U9" s="20">
        <v>0</v>
      </c>
      <c r="V9" s="20">
        <v>39</v>
      </c>
    </row>
    <row r="10" spans="1:22" x14ac:dyDescent="0.3">
      <c r="A10" s="20" t="s">
        <v>249</v>
      </c>
      <c r="B10" s="20" t="s">
        <v>142</v>
      </c>
      <c r="C10" s="20" t="s">
        <v>250</v>
      </c>
      <c r="D10" s="20" t="s">
        <v>61</v>
      </c>
      <c r="E10" s="20">
        <v>0</v>
      </c>
      <c r="F10" s="20">
        <v>2008</v>
      </c>
      <c r="G10" s="20" t="s">
        <v>272</v>
      </c>
      <c r="H10" s="20" t="s">
        <v>246</v>
      </c>
      <c r="I10" s="20">
        <v>21548699.234649651</v>
      </c>
      <c r="J10" s="20">
        <v>31004484.091504022</v>
      </c>
      <c r="K10" s="20">
        <v>7.4914245091686302</v>
      </c>
      <c r="L10" s="20" t="s">
        <v>299</v>
      </c>
      <c r="M10" s="20">
        <v>65</v>
      </c>
      <c r="N10" s="20">
        <v>0</v>
      </c>
      <c r="O10" s="20">
        <v>32</v>
      </c>
      <c r="P10" s="20" t="s">
        <v>300</v>
      </c>
      <c r="Q10" s="20">
        <v>40</v>
      </c>
      <c r="R10" s="20">
        <v>0</v>
      </c>
      <c r="S10" s="20" t="s">
        <v>301</v>
      </c>
      <c r="T10" s="20">
        <v>38</v>
      </c>
      <c r="U10" s="20">
        <v>0</v>
      </c>
      <c r="V10" s="20">
        <v>0</v>
      </c>
    </row>
    <row r="11" spans="1:22" x14ac:dyDescent="0.3">
      <c r="A11" s="20" t="s">
        <v>180</v>
      </c>
      <c r="B11" s="20" t="s">
        <v>5</v>
      </c>
      <c r="C11" s="20" t="s">
        <v>230</v>
      </c>
      <c r="D11" s="20" t="s">
        <v>86</v>
      </c>
      <c r="E11" s="20">
        <v>56</v>
      </c>
      <c r="F11" s="20">
        <v>2008</v>
      </c>
      <c r="G11" s="20" t="s">
        <v>273</v>
      </c>
      <c r="H11" s="20" t="s">
        <v>230</v>
      </c>
      <c r="I11" s="20">
        <v>5026454.3903160403</v>
      </c>
      <c r="J11" s="20">
        <v>302973642.78890771</v>
      </c>
      <c r="K11" s="20">
        <v>8.4814048486698681</v>
      </c>
      <c r="L11" s="20" t="s">
        <v>302</v>
      </c>
      <c r="M11" s="20">
        <v>57</v>
      </c>
      <c r="N11" s="20">
        <v>0</v>
      </c>
      <c r="O11" s="20">
        <v>2</v>
      </c>
      <c r="P11" s="20" t="s">
        <v>303</v>
      </c>
      <c r="Q11" s="20">
        <v>45</v>
      </c>
      <c r="R11" s="20">
        <v>0</v>
      </c>
      <c r="S11" s="20" t="s">
        <v>304</v>
      </c>
      <c r="T11" s="20">
        <v>58</v>
      </c>
      <c r="U11" s="20">
        <v>0</v>
      </c>
      <c r="V11" s="20">
        <v>56</v>
      </c>
    </row>
    <row r="12" spans="1:22" x14ac:dyDescent="0.3">
      <c r="A12" s="20" t="s">
        <v>236</v>
      </c>
      <c r="B12" s="20" t="s">
        <v>142</v>
      </c>
      <c r="C12" s="20" t="s">
        <v>229</v>
      </c>
      <c r="D12" s="20" t="s">
        <v>118</v>
      </c>
      <c r="E12" s="20">
        <v>26</v>
      </c>
      <c r="F12" s="20">
        <v>2008</v>
      </c>
      <c r="G12" s="20" t="s">
        <v>270</v>
      </c>
      <c r="H12" s="20" t="s">
        <v>230</v>
      </c>
      <c r="I12" s="20">
        <v>5026454.3903160403</v>
      </c>
      <c r="J12" s="20">
        <v>109195617.21700759</v>
      </c>
      <c r="K12" s="20">
        <v>8.0382052074468575</v>
      </c>
      <c r="L12" s="20" t="s">
        <v>297</v>
      </c>
      <c r="M12" s="20">
        <v>66</v>
      </c>
      <c r="N12" s="20">
        <v>0</v>
      </c>
      <c r="O12" s="20">
        <v>39</v>
      </c>
      <c r="P12" s="20" t="s">
        <v>298</v>
      </c>
      <c r="Q12" s="20">
        <v>37</v>
      </c>
      <c r="R12" s="20">
        <v>0</v>
      </c>
      <c r="S12" s="20" t="s">
        <v>361</v>
      </c>
      <c r="T12" s="20">
        <v>35</v>
      </c>
      <c r="U12" s="20">
        <v>0</v>
      </c>
      <c r="V12" s="20">
        <v>26</v>
      </c>
    </row>
    <row r="13" spans="1:22" x14ac:dyDescent="0.3">
      <c r="A13" s="20" t="s">
        <v>87</v>
      </c>
      <c r="B13" s="20" t="s">
        <v>1</v>
      </c>
      <c r="C13" s="20" t="s">
        <v>226</v>
      </c>
      <c r="D13" s="20" t="s">
        <v>104</v>
      </c>
      <c r="E13" s="20">
        <v>172</v>
      </c>
      <c r="F13" s="20">
        <v>2009</v>
      </c>
      <c r="G13" s="20" t="s">
        <v>260</v>
      </c>
      <c r="H13" s="20" t="s">
        <v>2</v>
      </c>
      <c r="I13" s="20">
        <v>2459593.005992657</v>
      </c>
      <c r="J13" s="20">
        <v>162750000</v>
      </c>
      <c r="K13" s="20">
        <v>8.2115209972402301</v>
      </c>
      <c r="L13" s="20" t="s">
        <v>306</v>
      </c>
      <c r="M13" s="20">
        <v>53</v>
      </c>
      <c r="N13" s="20">
        <v>0</v>
      </c>
      <c r="O13" s="20">
        <v>7</v>
      </c>
      <c r="P13" s="20" t="s">
        <v>276</v>
      </c>
      <c r="Q13" s="20">
        <v>55</v>
      </c>
      <c r="R13" s="20">
        <v>0</v>
      </c>
      <c r="S13" s="20" t="s">
        <v>277</v>
      </c>
      <c r="T13" s="20">
        <v>49</v>
      </c>
      <c r="U13" s="20">
        <v>0</v>
      </c>
      <c r="V13" s="20">
        <v>172</v>
      </c>
    </row>
    <row r="14" spans="1:22" x14ac:dyDescent="0.3">
      <c r="A14" s="20" t="s">
        <v>11</v>
      </c>
      <c r="B14" s="20" t="s">
        <v>9</v>
      </c>
      <c r="C14" s="20" t="s">
        <v>6</v>
      </c>
      <c r="D14" s="20" t="s">
        <v>154</v>
      </c>
      <c r="E14" s="20">
        <v>70</v>
      </c>
      <c r="F14" s="20">
        <v>2009</v>
      </c>
      <c r="G14" s="20" t="s">
        <v>261</v>
      </c>
      <c r="H14" s="20" t="s">
        <v>6</v>
      </c>
      <c r="I14" s="20">
        <v>4689955.5351911634</v>
      </c>
      <c r="J14" s="20">
        <v>265816531.74491075</v>
      </c>
      <c r="K14" s="20">
        <v>8.4245819872249488</v>
      </c>
      <c r="L14" s="20" t="s">
        <v>278</v>
      </c>
      <c r="M14" s="20">
        <v>44</v>
      </c>
      <c r="N14" s="20">
        <v>0</v>
      </c>
      <c r="O14" s="20">
        <v>5</v>
      </c>
      <c r="P14" s="20" t="s">
        <v>279</v>
      </c>
      <c r="Q14" s="20">
        <v>48</v>
      </c>
      <c r="R14" s="20">
        <v>0</v>
      </c>
      <c r="S14" s="20" t="s">
        <v>280</v>
      </c>
      <c r="T14" s="20">
        <v>41</v>
      </c>
      <c r="U14" s="20">
        <v>0</v>
      </c>
      <c r="V14" s="20">
        <v>78</v>
      </c>
    </row>
    <row r="15" spans="1:22" x14ac:dyDescent="0.3">
      <c r="A15" s="20" t="s">
        <v>138</v>
      </c>
      <c r="B15" s="20" t="s">
        <v>5</v>
      </c>
      <c r="C15" s="20" t="s">
        <v>22</v>
      </c>
      <c r="D15" s="20" t="s">
        <v>55</v>
      </c>
      <c r="E15" s="20">
        <v>13</v>
      </c>
      <c r="F15" s="20">
        <v>2009</v>
      </c>
      <c r="G15" s="20" t="s">
        <v>267</v>
      </c>
      <c r="H15" s="20" t="s">
        <v>2</v>
      </c>
      <c r="I15" s="20">
        <v>2459593.005992657</v>
      </c>
      <c r="J15" s="20">
        <v>120000000</v>
      </c>
      <c r="K15" s="20">
        <v>8.0791812460476251</v>
      </c>
      <c r="L15" s="20" t="s">
        <v>289</v>
      </c>
      <c r="M15" s="20">
        <v>45</v>
      </c>
      <c r="N15" s="20">
        <v>0</v>
      </c>
      <c r="O15" s="20">
        <v>11</v>
      </c>
      <c r="P15" s="20" t="s">
        <v>308</v>
      </c>
      <c r="Q15" s="20">
        <v>48</v>
      </c>
      <c r="R15" s="20">
        <v>0</v>
      </c>
      <c r="S15" s="20" t="s">
        <v>291</v>
      </c>
      <c r="T15" s="20">
        <v>53</v>
      </c>
      <c r="U15" s="20">
        <v>0</v>
      </c>
      <c r="V15" s="20">
        <v>5</v>
      </c>
    </row>
    <row r="16" spans="1:22" x14ac:dyDescent="0.3">
      <c r="A16" s="20" t="s">
        <v>0</v>
      </c>
      <c r="B16" s="20" t="s">
        <v>1</v>
      </c>
      <c r="C16" s="20" t="s">
        <v>129</v>
      </c>
      <c r="D16" s="20" t="s">
        <v>111</v>
      </c>
      <c r="E16" s="20">
        <v>71</v>
      </c>
      <c r="F16" s="20">
        <v>2009</v>
      </c>
      <c r="G16" s="20" t="s">
        <v>265</v>
      </c>
      <c r="H16" s="20" t="s">
        <v>2</v>
      </c>
      <c r="I16" s="20">
        <v>2459593.005992657</v>
      </c>
      <c r="J16" s="20">
        <v>346905809.5341202</v>
      </c>
      <c r="K16" s="20">
        <v>8.5402115729106232</v>
      </c>
      <c r="L16" s="20" t="s">
        <v>286</v>
      </c>
      <c r="M16" s="20">
        <v>62</v>
      </c>
      <c r="N16" s="20">
        <v>0</v>
      </c>
      <c r="O16" s="20">
        <v>43</v>
      </c>
      <c r="P16" s="20" t="s">
        <v>287</v>
      </c>
      <c r="Q16" s="20">
        <v>45</v>
      </c>
      <c r="R16" s="20">
        <v>0</v>
      </c>
      <c r="S16" s="20" t="s">
        <v>288</v>
      </c>
      <c r="T16" s="20">
        <v>46</v>
      </c>
      <c r="U16" s="20">
        <v>0</v>
      </c>
      <c r="V16" s="20">
        <v>71</v>
      </c>
    </row>
    <row r="17" spans="1:22" x14ac:dyDescent="0.3">
      <c r="A17" s="20" t="s">
        <v>4</v>
      </c>
      <c r="B17" s="20" t="s">
        <v>5</v>
      </c>
      <c r="C17" s="20" t="s">
        <v>211</v>
      </c>
      <c r="D17" s="20" t="s">
        <v>227</v>
      </c>
      <c r="E17" s="20">
        <v>153</v>
      </c>
      <c r="F17" s="20">
        <v>2009</v>
      </c>
      <c r="G17" s="20" t="s">
        <v>262</v>
      </c>
      <c r="H17" s="20" t="s">
        <v>29</v>
      </c>
      <c r="I17" s="20">
        <v>2505596.1591185923</v>
      </c>
      <c r="J17" s="20">
        <v>200000000</v>
      </c>
      <c r="K17" s="20">
        <v>8.3010299956639813</v>
      </c>
      <c r="L17" s="20" t="s">
        <v>281</v>
      </c>
      <c r="M17" s="20">
        <v>36</v>
      </c>
      <c r="N17" s="20">
        <v>0</v>
      </c>
      <c r="O17" s="20">
        <v>4</v>
      </c>
      <c r="P17" s="20" t="s">
        <v>282</v>
      </c>
      <c r="Q17" s="20">
        <v>35</v>
      </c>
      <c r="R17" s="20">
        <v>0</v>
      </c>
      <c r="S17" s="20" t="s">
        <v>330</v>
      </c>
      <c r="T17" s="20">
        <v>40</v>
      </c>
      <c r="U17" s="20">
        <v>0</v>
      </c>
      <c r="V17" s="20">
        <v>153.5</v>
      </c>
    </row>
    <row r="18" spans="1:22" x14ac:dyDescent="0.3">
      <c r="A18" s="20" t="s">
        <v>45</v>
      </c>
      <c r="B18" s="20" t="s">
        <v>28</v>
      </c>
      <c r="C18" s="20" t="s">
        <v>29</v>
      </c>
      <c r="D18" s="20" t="s">
        <v>200</v>
      </c>
      <c r="E18" s="20">
        <v>26</v>
      </c>
      <c r="F18" s="20">
        <v>2009</v>
      </c>
      <c r="G18" s="20" t="s">
        <v>263</v>
      </c>
      <c r="H18" s="20" t="s">
        <v>29</v>
      </c>
      <c r="I18" s="20">
        <v>2505596.1591185923</v>
      </c>
      <c r="J18" s="20">
        <v>248501712.48222801</v>
      </c>
      <c r="K18" s="20">
        <v>8.3953293859024267</v>
      </c>
      <c r="L18" s="20" t="s">
        <v>283</v>
      </c>
      <c r="M18" s="20">
        <v>51</v>
      </c>
      <c r="N18" s="20">
        <v>0</v>
      </c>
      <c r="O18" s="20">
        <v>27</v>
      </c>
      <c r="P18" s="20" t="s">
        <v>284</v>
      </c>
      <c r="Q18" s="20">
        <v>41</v>
      </c>
      <c r="R18" s="20">
        <v>0</v>
      </c>
      <c r="S18" s="20" t="s">
        <v>307</v>
      </c>
      <c r="T18" s="20">
        <v>47</v>
      </c>
      <c r="U18" s="20">
        <v>0</v>
      </c>
      <c r="V18" s="20">
        <v>26</v>
      </c>
    </row>
    <row r="19" spans="1:22" x14ac:dyDescent="0.3">
      <c r="A19" s="20" t="s">
        <v>196</v>
      </c>
      <c r="B19" s="20" t="s">
        <v>5</v>
      </c>
      <c r="C19" s="20" t="s">
        <v>232</v>
      </c>
      <c r="D19" s="20" t="s">
        <v>44</v>
      </c>
      <c r="E19" s="20">
        <v>36</v>
      </c>
      <c r="F19" s="20">
        <v>2009</v>
      </c>
      <c r="G19" s="20" t="s">
        <v>269</v>
      </c>
      <c r="H19" s="20" t="s">
        <v>254</v>
      </c>
      <c r="I19" s="20">
        <v>9301388.8888888881</v>
      </c>
      <c r="J19" s="20">
        <v>334850000</v>
      </c>
      <c r="K19" s="20">
        <v>8.5248503032721992</v>
      </c>
      <c r="L19" s="20" t="s">
        <v>292</v>
      </c>
      <c r="M19" s="20">
        <v>57</v>
      </c>
      <c r="N19" s="20">
        <v>0</v>
      </c>
      <c r="O19" s="20">
        <v>9</v>
      </c>
      <c r="P19" s="20" t="s">
        <v>293</v>
      </c>
      <c r="Q19" s="20">
        <v>56</v>
      </c>
      <c r="R19" s="20">
        <v>0</v>
      </c>
      <c r="S19" s="20" t="s">
        <v>305</v>
      </c>
      <c r="T19" s="20">
        <v>57</v>
      </c>
      <c r="U19" s="20">
        <v>0</v>
      </c>
      <c r="V19" s="20">
        <v>36</v>
      </c>
    </row>
    <row r="20" spans="1:22" x14ac:dyDescent="0.3">
      <c r="A20" s="20" t="s">
        <v>201</v>
      </c>
      <c r="B20" s="20" t="s">
        <v>202</v>
      </c>
      <c r="C20" s="20" t="s">
        <v>155</v>
      </c>
      <c r="D20" s="20" t="s">
        <v>157</v>
      </c>
      <c r="E20" s="20">
        <v>8</v>
      </c>
      <c r="F20" s="20">
        <v>2009</v>
      </c>
      <c r="G20" s="20" t="s">
        <v>268</v>
      </c>
      <c r="H20" s="20" t="s">
        <v>6</v>
      </c>
      <c r="I20" s="20">
        <v>4689955.5351911634</v>
      </c>
      <c r="J20" s="20">
        <v>100000000</v>
      </c>
      <c r="K20" s="20">
        <v>8</v>
      </c>
      <c r="L20" s="20" t="s">
        <v>294</v>
      </c>
      <c r="M20" s="20">
        <v>53</v>
      </c>
      <c r="N20" s="20">
        <v>0</v>
      </c>
      <c r="O20" s="20">
        <v>9</v>
      </c>
      <c r="P20" s="20" t="s">
        <v>295</v>
      </c>
      <c r="Q20" s="20">
        <v>50</v>
      </c>
      <c r="R20" s="20">
        <v>0</v>
      </c>
      <c r="S20" s="20" t="s">
        <v>296</v>
      </c>
      <c r="T20" s="20">
        <v>47</v>
      </c>
      <c r="U20" s="20">
        <v>0</v>
      </c>
      <c r="V20" s="20">
        <v>8</v>
      </c>
    </row>
    <row r="21" spans="1:22" x14ac:dyDescent="0.3">
      <c r="A21" s="20" t="s">
        <v>207</v>
      </c>
      <c r="B21" s="20" t="s">
        <v>64</v>
      </c>
      <c r="C21" s="20" t="s">
        <v>230</v>
      </c>
      <c r="D21" s="20">
        <v>32.5</v>
      </c>
      <c r="E21" s="20">
        <v>59</v>
      </c>
      <c r="F21" s="20">
        <v>2009</v>
      </c>
      <c r="G21" s="20" t="s">
        <v>273</v>
      </c>
      <c r="H21" s="20" t="s">
        <v>230</v>
      </c>
      <c r="I21" s="20">
        <v>4501887.1318170531</v>
      </c>
      <c r="J21" s="20">
        <v>294925503.25898594</v>
      </c>
      <c r="K21" s="20">
        <v>8.4697123291667413</v>
      </c>
      <c r="L21" s="20" t="s">
        <v>302</v>
      </c>
      <c r="M21" s="20">
        <v>58</v>
      </c>
      <c r="N21" s="20">
        <v>0</v>
      </c>
      <c r="O21" s="20">
        <v>3</v>
      </c>
      <c r="P21" s="20" t="s">
        <v>303</v>
      </c>
      <c r="Q21" s="20">
        <v>46</v>
      </c>
      <c r="R21" s="20">
        <v>0</v>
      </c>
      <c r="S21" s="20" t="s">
        <v>304</v>
      </c>
      <c r="T21" s="20">
        <v>59</v>
      </c>
      <c r="U21" s="20">
        <v>0</v>
      </c>
      <c r="V21" s="20">
        <v>59.5</v>
      </c>
    </row>
    <row r="22" spans="1:22" x14ac:dyDescent="0.3">
      <c r="A22" s="20" t="s">
        <v>71</v>
      </c>
      <c r="B22" s="20" t="s">
        <v>5</v>
      </c>
      <c r="C22" s="20" t="s">
        <v>229</v>
      </c>
      <c r="D22" s="20">
        <v>34.5</v>
      </c>
      <c r="E22" s="20">
        <v>34</v>
      </c>
      <c r="F22" s="20">
        <v>2009</v>
      </c>
      <c r="G22" s="20" t="s">
        <v>270</v>
      </c>
      <c r="H22" s="20" t="s">
        <v>230</v>
      </c>
      <c r="I22" s="20">
        <v>4501887.1318170531</v>
      </c>
      <c r="J22" s="20">
        <v>123750000</v>
      </c>
      <c r="K22" s="20">
        <v>8.0925452076056068</v>
      </c>
      <c r="L22" s="20" t="s">
        <v>297</v>
      </c>
      <c r="M22" s="20">
        <v>67</v>
      </c>
      <c r="N22" s="20">
        <v>0</v>
      </c>
      <c r="O22" s="20">
        <v>40</v>
      </c>
      <c r="P22" s="20" t="s">
        <v>298</v>
      </c>
      <c r="Q22" s="20">
        <v>38</v>
      </c>
      <c r="R22" s="20">
        <v>0</v>
      </c>
      <c r="S22" s="20" t="s">
        <v>361</v>
      </c>
      <c r="T22" s="20">
        <v>36</v>
      </c>
      <c r="U22" s="20">
        <v>0</v>
      </c>
      <c r="V22" s="20">
        <v>34.5</v>
      </c>
    </row>
    <row r="23" spans="1:22" x14ac:dyDescent="0.3">
      <c r="A23" s="20" t="s">
        <v>45</v>
      </c>
      <c r="B23" s="20" t="s">
        <v>28</v>
      </c>
      <c r="C23" s="20" t="s">
        <v>6</v>
      </c>
      <c r="D23" s="20" t="s">
        <v>212</v>
      </c>
      <c r="E23" s="20">
        <v>396</v>
      </c>
      <c r="F23" s="20">
        <v>2010</v>
      </c>
      <c r="G23" s="20" t="s">
        <v>261</v>
      </c>
      <c r="H23" s="20" t="s">
        <v>6</v>
      </c>
      <c r="I23" s="20">
        <v>981983.15187534562</v>
      </c>
      <c r="J23" s="20">
        <v>296448278.07301074</v>
      </c>
      <c r="K23" s="20">
        <v>8.4719489320783126</v>
      </c>
      <c r="L23" s="20" t="s">
        <v>278</v>
      </c>
      <c r="M23" s="20">
        <v>45</v>
      </c>
      <c r="N23" s="20">
        <v>0</v>
      </c>
      <c r="O23" s="20">
        <v>6</v>
      </c>
      <c r="P23" s="20" t="s">
        <v>279</v>
      </c>
      <c r="Q23" s="20">
        <v>49</v>
      </c>
      <c r="R23" s="20">
        <v>0</v>
      </c>
      <c r="S23" s="20" t="s">
        <v>280</v>
      </c>
      <c r="T23" s="20">
        <v>42</v>
      </c>
      <c r="U23" s="20">
        <v>0</v>
      </c>
      <c r="V23" s="20">
        <v>396</v>
      </c>
    </row>
    <row r="24" spans="1:22" x14ac:dyDescent="0.3">
      <c r="A24" s="20" t="s">
        <v>138</v>
      </c>
      <c r="B24" s="20" t="s">
        <v>5</v>
      </c>
      <c r="C24" s="20" t="s">
        <v>22</v>
      </c>
      <c r="D24" s="20" t="s">
        <v>219</v>
      </c>
      <c r="E24" s="20">
        <v>68</v>
      </c>
      <c r="F24" s="20">
        <v>2010</v>
      </c>
      <c r="G24" s="20" t="s">
        <v>267</v>
      </c>
      <c r="H24" s="20" t="s">
        <v>2</v>
      </c>
      <c r="I24" s="20">
        <v>531919.51653906889</v>
      </c>
      <c r="J24" s="20">
        <v>89764236.871980354</v>
      </c>
      <c r="K24" s="20">
        <v>7.9531033430954166</v>
      </c>
      <c r="L24" s="20" t="s">
        <v>289</v>
      </c>
      <c r="M24" s="20">
        <v>46</v>
      </c>
      <c r="N24" s="20">
        <v>0</v>
      </c>
      <c r="O24" s="20">
        <v>12</v>
      </c>
      <c r="P24" s="20" t="s">
        <v>316</v>
      </c>
      <c r="Q24" s="20">
        <v>45</v>
      </c>
      <c r="R24" s="20">
        <v>0</v>
      </c>
      <c r="S24" s="20" t="s">
        <v>291</v>
      </c>
      <c r="T24" s="20">
        <v>54</v>
      </c>
      <c r="U24" s="20">
        <v>0</v>
      </c>
      <c r="V24" s="20">
        <v>68</v>
      </c>
    </row>
    <row r="25" spans="1:22" x14ac:dyDescent="0.3">
      <c r="A25" s="20" t="s">
        <v>210</v>
      </c>
      <c r="B25" s="20" t="s">
        <v>183</v>
      </c>
      <c r="C25" s="20" t="s">
        <v>184</v>
      </c>
      <c r="D25" s="20" t="s">
        <v>61</v>
      </c>
      <c r="E25" s="20">
        <v>0</v>
      </c>
      <c r="F25" s="20">
        <v>2010</v>
      </c>
      <c r="G25" s="20" t="s">
        <v>271</v>
      </c>
      <c r="H25" s="20" t="s">
        <v>256</v>
      </c>
      <c r="I25" s="20">
        <v>3729010.7223495729</v>
      </c>
      <c r="J25" s="20">
        <v>34000000</v>
      </c>
      <c r="K25" s="20">
        <v>7.5314789170422554</v>
      </c>
      <c r="L25" s="20" t="s">
        <v>314</v>
      </c>
      <c r="M25" s="20">
        <v>43</v>
      </c>
      <c r="N25" s="20">
        <v>0</v>
      </c>
      <c r="O25" s="20">
        <v>5</v>
      </c>
      <c r="P25" s="20" t="s">
        <v>362</v>
      </c>
      <c r="Q25" s="20">
        <v>51</v>
      </c>
      <c r="R25" s="20">
        <v>0</v>
      </c>
      <c r="S25" s="20" t="s">
        <v>315</v>
      </c>
      <c r="T25" s="20">
        <v>39</v>
      </c>
      <c r="U25" s="20">
        <v>0</v>
      </c>
      <c r="V25" s="20">
        <v>0</v>
      </c>
    </row>
    <row r="26" spans="1:22" x14ac:dyDescent="0.3">
      <c r="A26" s="20" t="s">
        <v>162</v>
      </c>
      <c r="B26" s="20" t="s">
        <v>9</v>
      </c>
      <c r="C26" s="20" t="s">
        <v>221</v>
      </c>
      <c r="D26" s="20" t="s">
        <v>61</v>
      </c>
      <c r="E26" s="20">
        <v>0</v>
      </c>
      <c r="F26" s="20">
        <v>2010</v>
      </c>
      <c r="G26" s="20" t="s">
        <v>274</v>
      </c>
      <c r="H26" s="20" t="s">
        <v>256</v>
      </c>
      <c r="I26" s="20">
        <v>3729010.7223495729</v>
      </c>
      <c r="J26" s="20">
        <v>67888918.642674223</v>
      </c>
      <c r="K26" s="20">
        <v>7.8317988911422107</v>
      </c>
      <c r="L26" s="20" t="s">
        <v>309</v>
      </c>
      <c r="M26" s="20">
        <v>46</v>
      </c>
      <c r="N26" s="20">
        <v>0</v>
      </c>
      <c r="O26" s="20">
        <v>0</v>
      </c>
      <c r="P26" s="20" t="s">
        <v>310</v>
      </c>
      <c r="Q26" s="20">
        <v>47</v>
      </c>
      <c r="R26" s="20">
        <v>0</v>
      </c>
      <c r="S26" s="20" t="s">
        <v>311</v>
      </c>
      <c r="T26" s="20">
        <v>34</v>
      </c>
      <c r="U26" s="20">
        <v>1</v>
      </c>
      <c r="V26" s="20">
        <v>0</v>
      </c>
    </row>
    <row r="27" spans="1:22" x14ac:dyDescent="0.3">
      <c r="A27" s="20" t="s">
        <v>0</v>
      </c>
      <c r="B27" s="20" t="s">
        <v>1</v>
      </c>
      <c r="C27" s="20" t="s">
        <v>129</v>
      </c>
      <c r="D27" s="20" t="s">
        <v>213</v>
      </c>
      <c r="E27" s="20">
        <v>454</v>
      </c>
      <c r="F27" s="20">
        <v>2010</v>
      </c>
      <c r="G27" s="20" t="s">
        <v>265</v>
      </c>
      <c r="H27" s="20" t="s">
        <v>2</v>
      </c>
      <c r="I27" s="20">
        <v>531919.51653906889</v>
      </c>
      <c r="J27" s="20">
        <v>158407476.83290651</v>
      </c>
      <c r="K27" s="20">
        <v>8.1997756764368059</v>
      </c>
      <c r="L27" s="20" t="s">
        <v>286</v>
      </c>
      <c r="M27" s="20">
        <v>63</v>
      </c>
      <c r="N27" s="20">
        <v>0</v>
      </c>
      <c r="O27" s="20">
        <v>44</v>
      </c>
      <c r="P27" s="20" t="s">
        <v>287</v>
      </c>
      <c r="Q27" s="20">
        <v>46</v>
      </c>
      <c r="R27" s="20">
        <v>0</v>
      </c>
      <c r="S27" s="20" t="s">
        <v>288</v>
      </c>
      <c r="T27" s="20">
        <v>47</v>
      </c>
      <c r="U27" s="20">
        <v>0</v>
      </c>
      <c r="V27" s="20">
        <v>454</v>
      </c>
    </row>
    <row r="28" spans="1:22" x14ac:dyDescent="0.3">
      <c r="A28" s="20" t="s">
        <v>71</v>
      </c>
      <c r="B28" s="20" t="s">
        <v>5</v>
      </c>
      <c r="C28" s="20" t="s">
        <v>2</v>
      </c>
      <c r="D28" s="20" t="s">
        <v>216</v>
      </c>
      <c r="E28" s="20">
        <v>214</v>
      </c>
      <c r="F28" s="20">
        <v>2010</v>
      </c>
      <c r="G28" s="20" t="s">
        <v>260</v>
      </c>
      <c r="H28" s="20" t="s">
        <v>2</v>
      </c>
      <c r="I28" s="20">
        <v>531919.51653906889</v>
      </c>
      <c r="J28" s="20">
        <v>143321050.46786779</v>
      </c>
      <c r="K28" s="20">
        <v>8.1563099826557153</v>
      </c>
      <c r="L28" s="20" t="s">
        <v>306</v>
      </c>
      <c r="M28" s="20">
        <v>54</v>
      </c>
      <c r="N28" s="20">
        <v>0</v>
      </c>
      <c r="O28" s="20">
        <v>8</v>
      </c>
      <c r="P28" s="20" t="s">
        <v>276</v>
      </c>
      <c r="Q28" s="20">
        <v>56</v>
      </c>
      <c r="R28" s="20">
        <v>0</v>
      </c>
      <c r="S28" s="20" t="s">
        <v>277</v>
      </c>
      <c r="T28" s="20">
        <v>50</v>
      </c>
      <c r="U28" s="20">
        <v>0</v>
      </c>
      <c r="V28" s="20">
        <v>214</v>
      </c>
    </row>
    <row r="29" spans="1:22" x14ac:dyDescent="0.3">
      <c r="A29" s="20" t="s">
        <v>4</v>
      </c>
      <c r="B29" s="20" t="s">
        <v>5</v>
      </c>
      <c r="C29" s="20" t="s">
        <v>211</v>
      </c>
      <c r="D29" s="20" t="s">
        <v>74</v>
      </c>
      <c r="E29" s="20">
        <v>498</v>
      </c>
      <c r="F29" s="20">
        <v>2010</v>
      </c>
      <c r="G29" s="20" t="s">
        <v>262</v>
      </c>
      <c r="H29" s="20" t="s">
        <v>29</v>
      </c>
      <c r="I29" s="20">
        <v>538649.32742525893</v>
      </c>
      <c r="J29" s="20">
        <v>199895149.33676296</v>
      </c>
      <c r="K29" s="20">
        <v>8.3008022556396934</v>
      </c>
      <c r="L29" s="20" t="s">
        <v>281</v>
      </c>
      <c r="M29" s="20">
        <v>37</v>
      </c>
      <c r="N29" s="20">
        <v>0</v>
      </c>
      <c r="O29" s="20">
        <v>5</v>
      </c>
      <c r="P29" s="20" t="s">
        <v>282</v>
      </c>
      <c r="Q29" s="20">
        <v>36</v>
      </c>
      <c r="R29" s="20">
        <v>0</v>
      </c>
      <c r="S29" s="20" t="s">
        <v>330</v>
      </c>
      <c r="T29" s="20">
        <v>41</v>
      </c>
      <c r="U29" s="20">
        <v>0</v>
      </c>
      <c r="V29" s="20">
        <v>498</v>
      </c>
    </row>
    <row r="30" spans="1:22" x14ac:dyDescent="0.3">
      <c r="A30" s="20" t="s">
        <v>217</v>
      </c>
      <c r="B30" s="20" t="s">
        <v>218</v>
      </c>
      <c r="C30" s="20" t="s">
        <v>29</v>
      </c>
      <c r="D30" s="20" t="s">
        <v>101</v>
      </c>
      <c r="E30" s="20">
        <v>163</v>
      </c>
      <c r="F30" s="20">
        <v>2010</v>
      </c>
      <c r="G30" s="20" t="s">
        <v>263</v>
      </c>
      <c r="H30" s="20" t="s">
        <v>29</v>
      </c>
      <c r="I30" s="20">
        <v>538649.32742525893</v>
      </c>
      <c r="J30" s="20">
        <v>156152056.09133321</v>
      </c>
      <c r="K30" s="20">
        <v>8.1935477070628</v>
      </c>
      <c r="L30" s="20" t="s">
        <v>317</v>
      </c>
      <c r="M30" s="20">
        <v>37</v>
      </c>
      <c r="N30" s="20">
        <v>0</v>
      </c>
      <c r="O30" s="20">
        <v>0</v>
      </c>
      <c r="P30" s="20" t="s">
        <v>284</v>
      </c>
      <c r="Q30" s="20">
        <v>42</v>
      </c>
      <c r="R30" s="20">
        <v>0</v>
      </c>
      <c r="S30" s="20" t="s">
        <v>307</v>
      </c>
      <c r="T30" s="20">
        <v>48</v>
      </c>
      <c r="U30" s="20">
        <v>0</v>
      </c>
      <c r="V30" s="20">
        <v>163</v>
      </c>
    </row>
    <row r="31" spans="1:22" x14ac:dyDescent="0.3">
      <c r="A31" s="20" t="s">
        <v>141</v>
      </c>
      <c r="B31" s="20" t="s">
        <v>142</v>
      </c>
      <c r="C31" s="20" t="s">
        <v>54</v>
      </c>
      <c r="D31" s="20" t="s">
        <v>220</v>
      </c>
      <c r="E31" s="20">
        <v>44</v>
      </c>
      <c r="F31" s="20">
        <v>2010</v>
      </c>
      <c r="G31" s="20" t="s">
        <v>269</v>
      </c>
      <c r="H31" s="20" t="s">
        <v>6</v>
      </c>
      <c r="I31" s="20">
        <v>981983.15187534562</v>
      </c>
      <c r="J31" s="20">
        <v>54099924.945028834</v>
      </c>
      <c r="K31" s="20">
        <v>7.7331966625930306</v>
      </c>
      <c r="L31" s="20" t="s">
        <v>292</v>
      </c>
      <c r="M31" s="20">
        <v>58</v>
      </c>
      <c r="N31" s="20">
        <v>0</v>
      </c>
      <c r="O31" s="20">
        <v>10</v>
      </c>
      <c r="P31" s="20" t="s">
        <v>290</v>
      </c>
      <c r="Q31" s="20">
        <v>38</v>
      </c>
      <c r="R31" s="20">
        <v>0</v>
      </c>
      <c r="S31" s="20" t="s">
        <v>305</v>
      </c>
      <c r="T31" s="20">
        <v>58</v>
      </c>
      <c r="U31" s="20">
        <v>0</v>
      </c>
      <c r="V31" s="20">
        <v>44</v>
      </c>
    </row>
    <row r="32" spans="1:22" x14ac:dyDescent="0.3">
      <c r="A32" s="20" t="s">
        <v>199</v>
      </c>
      <c r="B32" s="20" t="s">
        <v>28</v>
      </c>
      <c r="C32" s="20" t="s">
        <v>155</v>
      </c>
      <c r="D32" s="20" t="s">
        <v>55</v>
      </c>
      <c r="E32" s="20">
        <v>13</v>
      </c>
      <c r="F32" s="20">
        <v>2010</v>
      </c>
      <c r="G32" s="20" t="s">
        <v>268</v>
      </c>
      <c r="H32" s="20" t="s">
        <v>6</v>
      </c>
      <c r="I32" s="20">
        <v>981983.15187534562</v>
      </c>
      <c r="J32" s="20">
        <v>94290164.781491965</v>
      </c>
      <c r="K32" s="20">
        <v>7.9744663947109418</v>
      </c>
      <c r="L32" s="20" t="s">
        <v>294</v>
      </c>
      <c r="M32" s="20">
        <v>54</v>
      </c>
      <c r="N32" s="20">
        <v>0</v>
      </c>
      <c r="O32" s="20">
        <v>10</v>
      </c>
      <c r="P32" s="20" t="s">
        <v>295</v>
      </c>
      <c r="Q32" s="20">
        <v>51</v>
      </c>
      <c r="R32" s="20">
        <v>0</v>
      </c>
      <c r="S32" s="20" t="s">
        <v>296</v>
      </c>
      <c r="T32" s="20">
        <v>48</v>
      </c>
      <c r="U32" s="20">
        <v>0</v>
      </c>
      <c r="V32" s="20">
        <v>13</v>
      </c>
    </row>
    <row r="33" spans="1:22" x14ac:dyDescent="0.3">
      <c r="A33" s="20" t="s">
        <v>222</v>
      </c>
      <c r="B33" s="20" t="s">
        <v>34</v>
      </c>
      <c r="C33" s="20" t="s">
        <v>209</v>
      </c>
      <c r="D33" s="20" t="s">
        <v>61</v>
      </c>
      <c r="E33" s="20">
        <v>0</v>
      </c>
      <c r="F33" s="20">
        <v>2010</v>
      </c>
      <c r="G33" s="20" t="s">
        <v>275</v>
      </c>
      <c r="H33" s="20" t="s">
        <v>256</v>
      </c>
      <c r="I33" s="20">
        <v>3729010.7223495729</v>
      </c>
      <c r="J33" s="20">
        <v>58082741.505399048</v>
      </c>
      <c r="K33" s="20">
        <v>7.7640471068753678</v>
      </c>
      <c r="L33" s="20" t="s">
        <v>312</v>
      </c>
      <c r="M33" s="20">
        <v>56</v>
      </c>
      <c r="N33" s="20">
        <v>0</v>
      </c>
      <c r="O33" s="20">
        <v>1</v>
      </c>
      <c r="P33" s="20" t="s">
        <v>313</v>
      </c>
      <c r="Q33" s="20">
        <v>44</v>
      </c>
      <c r="R33" s="20">
        <v>0</v>
      </c>
      <c r="S33" s="20" t="s">
        <v>313</v>
      </c>
      <c r="T33" s="20">
        <v>44</v>
      </c>
      <c r="U33" s="20">
        <v>0</v>
      </c>
      <c r="V33" s="20">
        <v>0</v>
      </c>
    </row>
    <row r="34" spans="1:22" x14ac:dyDescent="0.3">
      <c r="A34" s="20" t="s">
        <v>205</v>
      </c>
      <c r="B34" s="20" t="s">
        <v>34</v>
      </c>
      <c r="C34" s="20" t="s">
        <v>206</v>
      </c>
      <c r="D34" s="20" t="s">
        <v>219</v>
      </c>
      <c r="E34" s="20">
        <v>69</v>
      </c>
      <c r="F34" s="20">
        <v>2010</v>
      </c>
      <c r="G34" s="20" t="s">
        <v>270</v>
      </c>
      <c r="H34" s="20" t="s">
        <v>256</v>
      </c>
      <c r="I34" s="20">
        <v>3729010.7223495729</v>
      </c>
      <c r="J34" s="20">
        <v>97330079.694047272</v>
      </c>
      <c r="K34" s="20">
        <v>7.9882470789766398</v>
      </c>
      <c r="L34" s="20" t="s">
        <v>297</v>
      </c>
      <c r="M34" s="20">
        <v>68</v>
      </c>
      <c r="N34" s="20">
        <v>0</v>
      </c>
      <c r="O34" s="20">
        <v>41</v>
      </c>
      <c r="P34" s="20" t="s">
        <v>298</v>
      </c>
      <c r="Q34" s="20">
        <v>39</v>
      </c>
      <c r="R34" s="20">
        <v>0</v>
      </c>
      <c r="S34" s="20" t="s">
        <v>361</v>
      </c>
      <c r="T34" s="20">
        <v>37</v>
      </c>
      <c r="U34" s="20">
        <v>0</v>
      </c>
      <c r="V34" s="20">
        <v>69</v>
      </c>
    </row>
    <row r="35" spans="1:22" x14ac:dyDescent="0.3">
      <c r="A35" s="20" t="s">
        <v>45</v>
      </c>
      <c r="B35" s="20" t="s">
        <v>28</v>
      </c>
      <c r="C35" s="20" t="s">
        <v>6</v>
      </c>
      <c r="D35" s="20" t="s">
        <v>189</v>
      </c>
      <c r="E35" s="20">
        <v>375</v>
      </c>
      <c r="F35" s="20">
        <v>2011</v>
      </c>
      <c r="G35" s="20" t="s">
        <v>261</v>
      </c>
      <c r="H35" s="20" t="s">
        <v>6</v>
      </c>
      <c r="I35" s="20">
        <v>1500000</v>
      </c>
      <c r="J35" s="20">
        <v>440000000</v>
      </c>
      <c r="K35" s="20">
        <v>8.6434526764861879</v>
      </c>
      <c r="L35" s="20" t="s">
        <v>278</v>
      </c>
      <c r="M35" s="20">
        <v>46</v>
      </c>
      <c r="N35" s="20">
        <v>0</v>
      </c>
      <c r="O35" s="20">
        <v>7</v>
      </c>
      <c r="P35" s="20" t="s">
        <v>279</v>
      </c>
      <c r="Q35" s="20">
        <v>50</v>
      </c>
      <c r="R35" s="20">
        <v>0</v>
      </c>
      <c r="S35" s="20" t="s">
        <v>280</v>
      </c>
      <c r="T35" s="20">
        <v>43</v>
      </c>
      <c r="U35" s="20">
        <v>0</v>
      </c>
      <c r="V35" s="20">
        <v>375</v>
      </c>
    </row>
    <row r="36" spans="1:22" x14ac:dyDescent="0.3">
      <c r="A36" s="20" t="s">
        <v>138</v>
      </c>
      <c r="B36" s="20" t="s">
        <v>5</v>
      </c>
      <c r="C36" s="20" t="s">
        <v>22</v>
      </c>
      <c r="D36" s="20" t="s">
        <v>194</v>
      </c>
      <c r="E36" s="20">
        <v>69</v>
      </c>
      <c r="F36" s="20">
        <v>2011</v>
      </c>
      <c r="G36" s="20" t="s">
        <v>267</v>
      </c>
      <c r="H36" s="20" t="s">
        <v>2</v>
      </c>
      <c r="I36" s="20">
        <v>794425.0522134708</v>
      </c>
      <c r="J36" s="20">
        <v>135000000</v>
      </c>
      <c r="K36" s="20">
        <v>8.1303337684950066</v>
      </c>
      <c r="L36" s="20" t="s">
        <v>289</v>
      </c>
      <c r="M36" s="20">
        <v>47</v>
      </c>
      <c r="N36" s="20">
        <v>0</v>
      </c>
      <c r="O36" s="20">
        <v>13</v>
      </c>
      <c r="P36" s="20" t="s">
        <v>316</v>
      </c>
      <c r="Q36" s="20">
        <v>46</v>
      </c>
      <c r="R36" s="20">
        <v>0</v>
      </c>
      <c r="S36" s="20" t="s">
        <v>291</v>
      </c>
      <c r="T36" s="20">
        <v>55</v>
      </c>
      <c r="U36" s="20">
        <v>0</v>
      </c>
      <c r="V36" s="20">
        <v>69</v>
      </c>
    </row>
    <row r="37" spans="1:22" x14ac:dyDescent="0.3">
      <c r="A37" s="20" t="s">
        <v>208</v>
      </c>
      <c r="B37" s="20" t="s">
        <v>64</v>
      </c>
      <c r="C37" s="20" t="s">
        <v>184</v>
      </c>
      <c r="D37" s="20" t="s">
        <v>61</v>
      </c>
      <c r="E37" s="20">
        <v>0</v>
      </c>
      <c r="F37" s="20">
        <v>2011</v>
      </c>
      <c r="G37" s="20" t="s">
        <v>271</v>
      </c>
      <c r="H37" s="20" t="s">
        <v>256</v>
      </c>
      <c r="I37" s="20">
        <v>52200000</v>
      </c>
      <c r="J37" s="20">
        <v>55000000</v>
      </c>
      <c r="K37" s="20">
        <v>7.7403626894942441</v>
      </c>
      <c r="L37" s="20" t="s">
        <v>320</v>
      </c>
      <c r="M37" s="20">
        <v>52</v>
      </c>
      <c r="N37" s="20">
        <v>0</v>
      </c>
      <c r="O37" s="20">
        <v>23</v>
      </c>
      <c r="P37" s="20" t="s">
        <v>362</v>
      </c>
      <c r="Q37" s="20">
        <v>52</v>
      </c>
      <c r="R37" s="20">
        <v>0</v>
      </c>
      <c r="S37" s="20" t="s">
        <v>315</v>
      </c>
      <c r="T37" s="20">
        <v>40</v>
      </c>
      <c r="U37" s="20">
        <v>0</v>
      </c>
      <c r="V37" s="20">
        <v>0</v>
      </c>
    </row>
    <row r="38" spans="1:22" x14ac:dyDescent="0.3">
      <c r="A38" s="20" t="s">
        <v>207</v>
      </c>
      <c r="B38" s="20" t="s">
        <v>64</v>
      </c>
      <c r="C38" s="20" t="s">
        <v>136</v>
      </c>
      <c r="D38" s="20" t="s">
        <v>61</v>
      </c>
      <c r="E38" s="20">
        <v>0</v>
      </c>
      <c r="F38" s="20">
        <v>2011</v>
      </c>
      <c r="G38" s="20" t="s">
        <v>274</v>
      </c>
      <c r="H38" s="20" t="s">
        <v>29</v>
      </c>
      <c r="I38" s="20">
        <v>816044.2600276625</v>
      </c>
      <c r="J38" s="20">
        <v>120000000</v>
      </c>
      <c r="K38" s="20">
        <v>8.0791812460476251</v>
      </c>
      <c r="L38" s="20" t="s">
        <v>309</v>
      </c>
      <c r="M38" s="20">
        <v>47</v>
      </c>
      <c r="N38" s="20">
        <v>0</v>
      </c>
      <c r="O38" s="20">
        <v>1</v>
      </c>
      <c r="P38" s="20" t="s">
        <v>310</v>
      </c>
      <c r="Q38" s="20">
        <v>48</v>
      </c>
      <c r="R38" s="20">
        <v>0</v>
      </c>
      <c r="S38" s="20" t="s">
        <v>311</v>
      </c>
      <c r="T38" s="20">
        <v>35</v>
      </c>
      <c r="U38" s="20">
        <v>1</v>
      </c>
      <c r="V38" s="20">
        <v>0</v>
      </c>
    </row>
    <row r="39" spans="1:22" x14ac:dyDescent="0.3">
      <c r="A39" s="20" t="s">
        <v>87</v>
      </c>
      <c r="B39" s="20" t="s">
        <v>1</v>
      </c>
      <c r="C39" s="20" t="s">
        <v>129</v>
      </c>
      <c r="D39" s="20" t="s">
        <v>187</v>
      </c>
      <c r="E39" s="20">
        <v>497</v>
      </c>
      <c r="F39" s="20">
        <v>2011</v>
      </c>
      <c r="G39" s="20" t="s">
        <v>265</v>
      </c>
      <c r="H39" s="20" t="s">
        <v>2</v>
      </c>
      <c r="I39" s="20">
        <v>794425.0522134708</v>
      </c>
      <c r="J39" s="20">
        <v>320000000</v>
      </c>
      <c r="K39" s="20">
        <v>8.5051499783199063</v>
      </c>
      <c r="L39" s="20" t="s">
        <v>286</v>
      </c>
      <c r="M39" s="20">
        <v>64</v>
      </c>
      <c r="N39" s="20">
        <v>0</v>
      </c>
      <c r="O39" s="20">
        <v>45</v>
      </c>
      <c r="P39" s="20" t="s">
        <v>318</v>
      </c>
      <c r="Q39" s="20">
        <v>49</v>
      </c>
      <c r="R39" s="20">
        <v>0</v>
      </c>
      <c r="S39" s="20" t="s">
        <v>288</v>
      </c>
      <c r="T39" s="20">
        <v>48</v>
      </c>
      <c r="U39" s="20">
        <v>0</v>
      </c>
      <c r="V39" s="20">
        <v>497</v>
      </c>
    </row>
    <row r="40" spans="1:22" x14ac:dyDescent="0.3">
      <c r="A40" s="20" t="s">
        <v>71</v>
      </c>
      <c r="B40" s="20" t="s">
        <v>5</v>
      </c>
      <c r="C40" s="20" t="s">
        <v>2</v>
      </c>
      <c r="D40" s="20" t="s">
        <v>192</v>
      </c>
      <c r="E40" s="20">
        <v>165</v>
      </c>
      <c r="F40" s="20">
        <v>2011</v>
      </c>
      <c r="G40" s="20" t="s">
        <v>260</v>
      </c>
      <c r="H40" s="20" t="s">
        <v>2</v>
      </c>
      <c r="I40" s="20">
        <v>794425.0522134708</v>
      </c>
      <c r="J40" s="20">
        <v>125724713.16804725</v>
      </c>
      <c r="K40" s="20">
        <v>8.0994206534822553</v>
      </c>
      <c r="L40" s="20" t="s">
        <v>306</v>
      </c>
      <c r="M40" s="20">
        <v>55</v>
      </c>
      <c r="N40" s="20">
        <v>0</v>
      </c>
      <c r="O40" s="20">
        <v>9</v>
      </c>
      <c r="P40" s="20" t="s">
        <v>283</v>
      </c>
      <c r="Q40" s="20">
        <v>53</v>
      </c>
      <c r="R40" s="20">
        <v>0</v>
      </c>
      <c r="S40" s="20" t="s">
        <v>277</v>
      </c>
      <c r="T40" s="20">
        <v>51</v>
      </c>
      <c r="U40" s="20">
        <v>0</v>
      </c>
      <c r="V40" s="20">
        <v>165</v>
      </c>
    </row>
    <row r="41" spans="1:22" x14ac:dyDescent="0.3">
      <c r="A41" s="20" t="s">
        <v>4</v>
      </c>
      <c r="B41" s="20" t="s">
        <v>5</v>
      </c>
      <c r="C41" s="20" t="s">
        <v>103</v>
      </c>
      <c r="D41" s="20" t="s">
        <v>186</v>
      </c>
      <c r="E41" s="20">
        <v>650</v>
      </c>
      <c r="F41" s="20">
        <v>2011</v>
      </c>
      <c r="G41" s="20" t="s">
        <v>262</v>
      </c>
      <c r="H41" s="20" t="s">
        <v>29</v>
      </c>
      <c r="I41" s="20">
        <v>816044.2600276625</v>
      </c>
      <c r="J41" s="20">
        <v>285000000</v>
      </c>
      <c r="K41" s="20">
        <v>8.4548448600085102</v>
      </c>
      <c r="L41" s="20" t="s">
        <v>281</v>
      </c>
      <c r="M41" s="20">
        <v>38</v>
      </c>
      <c r="N41" s="20">
        <v>0</v>
      </c>
      <c r="O41" s="20">
        <v>6</v>
      </c>
      <c r="P41" s="20" t="s">
        <v>282</v>
      </c>
      <c r="Q41" s="20">
        <v>37</v>
      </c>
      <c r="R41" s="20">
        <v>0</v>
      </c>
      <c r="S41" s="20" t="s">
        <v>330</v>
      </c>
      <c r="T41" s="20">
        <v>42</v>
      </c>
      <c r="U41" s="20">
        <v>0</v>
      </c>
      <c r="V41" s="20">
        <v>650</v>
      </c>
    </row>
    <row r="42" spans="1:22" x14ac:dyDescent="0.3">
      <c r="A42" s="20" t="s">
        <v>179</v>
      </c>
      <c r="B42" s="20" t="s">
        <v>57</v>
      </c>
      <c r="C42" s="20" t="s">
        <v>29</v>
      </c>
      <c r="D42" s="20" t="s">
        <v>195</v>
      </c>
      <c r="E42" s="20">
        <v>73</v>
      </c>
      <c r="F42" s="20">
        <v>2011</v>
      </c>
      <c r="G42" s="20" t="s">
        <v>263</v>
      </c>
      <c r="H42" s="20" t="s">
        <v>29</v>
      </c>
      <c r="I42" s="20">
        <v>816044.2600276625</v>
      </c>
      <c r="J42" s="20">
        <v>185000000</v>
      </c>
      <c r="K42" s="20">
        <v>8.2671717284030137</v>
      </c>
      <c r="L42" s="20" t="s">
        <v>317</v>
      </c>
      <c r="M42" s="20">
        <v>38</v>
      </c>
      <c r="N42" s="20">
        <v>0</v>
      </c>
      <c r="O42" s="20">
        <v>1</v>
      </c>
      <c r="P42" s="20" t="s">
        <v>284</v>
      </c>
      <c r="Q42" s="20">
        <v>43</v>
      </c>
      <c r="R42" s="20">
        <v>0</v>
      </c>
      <c r="S42" s="20" t="s">
        <v>307</v>
      </c>
      <c r="T42" s="20">
        <v>49</v>
      </c>
      <c r="U42" s="20">
        <v>0</v>
      </c>
      <c r="V42" s="20">
        <v>73</v>
      </c>
    </row>
    <row r="43" spans="1:22" x14ac:dyDescent="0.3">
      <c r="A43" s="20" t="s">
        <v>141</v>
      </c>
      <c r="B43" s="20" t="s">
        <v>142</v>
      </c>
      <c r="C43" s="20" t="s">
        <v>54</v>
      </c>
      <c r="D43" s="20" t="s">
        <v>198</v>
      </c>
      <c r="E43" s="20">
        <v>44</v>
      </c>
      <c r="F43" s="20">
        <v>2011</v>
      </c>
      <c r="G43" s="20" t="s">
        <v>269</v>
      </c>
      <c r="H43" s="20" t="s">
        <v>6</v>
      </c>
      <c r="I43" s="20">
        <v>1500000</v>
      </c>
      <c r="J43" s="20">
        <v>125000000</v>
      </c>
      <c r="K43" s="20">
        <v>8.0969100130080562</v>
      </c>
      <c r="L43" s="20" t="s">
        <v>292</v>
      </c>
      <c r="M43" s="20">
        <v>59</v>
      </c>
      <c r="N43" s="20">
        <v>0</v>
      </c>
      <c r="O43" s="20">
        <v>11</v>
      </c>
      <c r="P43" s="20" t="s">
        <v>290</v>
      </c>
      <c r="Q43" s="20">
        <v>39</v>
      </c>
      <c r="R43" s="20">
        <v>0</v>
      </c>
      <c r="S43" s="20" t="s">
        <v>305</v>
      </c>
      <c r="T43" s="20">
        <v>59</v>
      </c>
      <c r="U43" s="20">
        <v>0</v>
      </c>
      <c r="V43" s="20">
        <v>44</v>
      </c>
    </row>
    <row r="44" spans="1:22" x14ac:dyDescent="0.3">
      <c r="A44" s="20" t="s">
        <v>199</v>
      </c>
      <c r="B44" s="20" t="s">
        <v>28</v>
      </c>
      <c r="C44" s="20" t="s">
        <v>155</v>
      </c>
      <c r="D44" s="20" t="s">
        <v>200</v>
      </c>
      <c r="E44" s="20">
        <v>41</v>
      </c>
      <c r="F44" s="20">
        <v>2011</v>
      </c>
      <c r="G44" s="20" t="s">
        <v>268</v>
      </c>
      <c r="H44" s="20" t="s">
        <v>6</v>
      </c>
      <c r="I44" s="20">
        <v>1500000</v>
      </c>
      <c r="J44" s="20">
        <v>125000000</v>
      </c>
      <c r="K44" s="20">
        <v>8.0969100130080562</v>
      </c>
      <c r="L44" s="20" t="s">
        <v>294</v>
      </c>
      <c r="M44" s="20">
        <v>55</v>
      </c>
      <c r="N44" s="20">
        <v>0</v>
      </c>
      <c r="O44" s="20">
        <v>11</v>
      </c>
      <c r="P44" s="20" t="s">
        <v>295</v>
      </c>
      <c r="Q44" s="20">
        <v>52</v>
      </c>
      <c r="R44" s="20">
        <v>0</v>
      </c>
      <c r="S44" s="20" t="s">
        <v>296</v>
      </c>
      <c r="T44" s="20">
        <v>49</v>
      </c>
      <c r="U44" s="20">
        <v>0</v>
      </c>
      <c r="V44" s="20">
        <v>41</v>
      </c>
    </row>
    <row r="45" spans="1:22" x14ac:dyDescent="0.3">
      <c r="A45" s="20" t="s">
        <v>181</v>
      </c>
      <c r="B45" s="20" t="s">
        <v>49</v>
      </c>
      <c r="C45" s="20" t="s">
        <v>209</v>
      </c>
      <c r="D45" s="20" t="s">
        <v>61</v>
      </c>
      <c r="E45" s="20">
        <v>0</v>
      </c>
      <c r="F45" s="20">
        <v>2011</v>
      </c>
      <c r="G45" s="20" t="s">
        <v>275</v>
      </c>
      <c r="H45" s="20" t="s">
        <v>256</v>
      </c>
      <c r="I45" s="20">
        <v>52200000</v>
      </c>
      <c r="J45" s="20">
        <v>66000000</v>
      </c>
      <c r="K45" s="20">
        <v>7.8195439355418683</v>
      </c>
      <c r="L45" s="20" t="s">
        <v>312</v>
      </c>
      <c r="M45" s="20">
        <v>57</v>
      </c>
      <c r="N45" s="20">
        <v>0</v>
      </c>
      <c r="O45" s="20">
        <v>2</v>
      </c>
      <c r="P45" s="20" t="s">
        <v>313</v>
      </c>
      <c r="Q45" s="20">
        <v>45</v>
      </c>
      <c r="R45" s="20">
        <v>0</v>
      </c>
      <c r="S45" s="20" t="s">
        <v>313</v>
      </c>
      <c r="T45" s="20">
        <v>45</v>
      </c>
      <c r="U45" s="20">
        <v>0</v>
      </c>
      <c r="V45" s="20">
        <v>0</v>
      </c>
    </row>
    <row r="46" spans="1:22" x14ac:dyDescent="0.3">
      <c r="A46" s="20" t="s">
        <v>205</v>
      </c>
      <c r="B46" s="20" t="s">
        <v>34</v>
      </c>
      <c r="C46" s="20" t="s">
        <v>206</v>
      </c>
      <c r="D46" s="20" t="s">
        <v>159</v>
      </c>
      <c r="E46" s="20">
        <v>5</v>
      </c>
      <c r="F46" s="20">
        <v>2011</v>
      </c>
      <c r="G46" s="20" t="s">
        <v>270</v>
      </c>
      <c r="H46" s="20" t="s">
        <v>256</v>
      </c>
      <c r="I46" s="20">
        <v>52200000</v>
      </c>
      <c r="J46" s="20">
        <v>140000000</v>
      </c>
      <c r="K46" s="20">
        <v>8.1461280356782382</v>
      </c>
      <c r="L46" s="20" t="s">
        <v>297</v>
      </c>
      <c r="M46" s="20">
        <v>69</v>
      </c>
      <c r="N46" s="20">
        <v>0</v>
      </c>
      <c r="O46" s="20">
        <v>42</v>
      </c>
      <c r="P46" s="20" t="s">
        <v>298</v>
      </c>
      <c r="Q46" s="20">
        <v>40</v>
      </c>
      <c r="R46" s="20">
        <v>0</v>
      </c>
      <c r="S46" s="20" t="s">
        <v>319</v>
      </c>
      <c r="T46" s="20">
        <v>43</v>
      </c>
      <c r="U46" s="20">
        <v>0</v>
      </c>
      <c r="V46" s="20">
        <v>5</v>
      </c>
    </row>
    <row r="47" spans="1:22" x14ac:dyDescent="0.3">
      <c r="A47" s="20" t="s">
        <v>179</v>
      </c>
      <c r="B47" s="20" t="s">
        <v>57</v>
      </c>
      <c r="C47" s="20" t="s">
        <v>139</v>
      </c>
      <c r="D47" s="20" t="s">
        <v>61</v>
      </c>
      <c r="E47" s="20">
        <v>0</v>
      </c>
      <c r="F47" s="20">
        <v>2012</v>
      </c>
      <c r="G47" s="20" t="s">
        <v>274</v>
      </c>
      <c r="H47" s="20" t="s">
        <v>29</v>
      </c>
      <c r="I47" s="20">
        <v>452911.57440690149</v>
      </c>
      <c r="J47" s="20">
        <v>70000000</v>
      </c>
      <c r="K47" s="20">
        <v>7.8450980400142569</v>
      </c>
      <c r="L47" s="20" t="s">
        <v>321</v>
      </c>
      <c r="M47" s="20">
        <v>35</v>
      </c>
      <c r="N47" s="20">
        <v>0</v>
      </c>
      <c r="O47" s="20">
        <v>5</v>
      </c>
      <c r="P47" s="20" t="s">
        <v>310</v>
      </c>
      <c r="Q47" s="20">
        <v>49</v>
      </c>
      <c r="R47" s="20">
        <v>0</v>
      </c>
      <c r="S47" s="20" t="s">
        <v>311</v>
      </c>
      <c r="T47" s="20">
        <v>36</v>
      </c>
      <c r="U47" s="20">
        <v>1</v>
      </c>
      <c r="V47" s="20">
        <v>0</v>
      </c>
    </row>
    <row r="48" spans="1:22" x14ac:dyDescent="0.3">
      <c r="A48" s="20" t="s">
        <v>45</v>
      </c>
      <c r="B48" s="20" t="s">
        <v>28</v>
      </c>
      <c r="C48" s="20" t="s">
        <v>6</v>
      </c>
      <c r="D48" s="20" t="s">
        <v>99</v>
      </c>
      <c r="E48" s="20">
        <v>400</v>
      </c>
      <c r="F48" s="20">
        <v>2012</v>
      </c>
      <c r="G48" s="20" t="s">
        <v>261</v>
      </c>
      <c r="H48" s="20" t="s">
        <v>6</v>
      </c>
      <c r="I48" s="20">
        <v>806159.4202898551</v>
      </c>
      <c r="J48" s="20">
        <v>300000000</v>
      </c>
      <c r="K48" s="20">
        <v>8.4771212547196626</v>
      </c>
      <c r="L48" s="20" t="s">
        <v>278</v>
      </c>
      <c r="M48" s="20">
        <v>47</v>
      </c>
      <c r="N48" s="20">
        <v>0</v>
      </c>
      <c r="O48" s="20">
        <v>8</v>
      </c>
      <c r="P48" s="20" t="s">
        <v>279</v>
      </c>
      <c r="Q48" s="20">
        <v>51</v>
      </c>
      <c r="R48" s="20">
        <v>0</v>
      </c>
      <c r="S48" s="20" t="s">
        <v>280</v>
      </c>
      <c r="T48" s="20">
        <v>44</v>
      </c>
      <c r="U48" s="20">
        <v>0</v>
      </c>
      <c r="V48" s="20">
        <v>400</v>
      </c>
    </row>
    <row r="49" spans="1:22" x14ac:dyDescent="0.3">
      <c r="A49" s="20" t="s">
        <v>31</v>
      </c>
      <c r="B49" s="20" t="s">
        <v>5</v>
      </c>
      <c r="C49" s="20" t="s">
        <v>22</v>
      </c>
      <c r="D49" s="20" t="s">
        <v>172</v>
      </c>
      <c r="E49" s="20">
        <v>109</v>
      </c>
      <c r="F49" s="20">
        <v>2012</v>
      </c>
      <c r="G49" s="20" t="s">
        <v>267</v>
      </c>
      <c r="H49" s="20" t="s">
        <v>2</v>
      </c>
      <c r="I49" s="20">
        <v>817158.21224570042</v>
      </c>
      <c r="J49" s="20">
        <v>90000000</v>
      </c>
      <c r="K49" s="20">
        <v>7.9542425094393252</v>
      </c>
      <c r="L49" s="20" t="s">
        <v>289</v>
      </c>
      <c r="M49" s="20">
        <v>48</v>
      </c>
      <c r="N49" s="20">
        <v>0</v>
      </c>
      <c r="O49" s="20">
        <v>14</v>
      </c>
      <c r="P49" s="20" t="s">
        <v>316</v>
      </c>
      <c r="Q49" s="20">
        <v>47</v>
      </c>
      <c r="R49" s="20">
        <v>0</v>
      </c>
      <c r="S49" s="20" t="s">
        <v>291</v>
      </c>
      <c r="T49" s="20">
        <v>56</v>
      </c>
      <c r="U49" s="20">
        <v>0</v>
      </c>
      <c r="V49" s="20">
        <v>109</v>
      </c>
    </row>
    <row r="50" spans="1:22" x14ac:dyDescent="0.3">
      <c r="A50" s="20" t="s">
        <v>182</v>
      </c>
      <c r="B50" s="20" t="s">
        <v>183</v>
      </c>
      <c r="C50" s="20" t="s">
        <v>184</v>
      </c>
      <c r="D50" s="20" t="s">
        <v>61</v>
      </c>
      <c r="E50" s="20">
        <v>0</v>
      </c>
      <c r="F50" s="20">
        <v>2012</v>
      </c>
      <c r="G50" s="20" t="s">
        <v>271</v>
      </c>
      <c r="H50" s="20" t="s">
        <v>256</v>
      </c>
      <c r="I50" s="20">
        <v>75000000</v>
      </c>
      <c r="J50" s="20">
        <v>25000000</v>
      </c>
      <c r="K50" s="20">
        <v>7.3979400086720375</v>
      </c>
      <c r="L50" s="20" t="s">
        <v>320</v>
      </c>
      <c r="M50" s="20">
        <v>53</v>
      </c>
      <c r="N50" s="20">
        <v>0</v>
      </c>
      <c r="O50" s="20">
        <v>24</v>
      </c>
      <c r="P50" s="20" t="s">
        <v>315</v>
      </c>
      <c r="Q50" s="20">
        <v>41</v>
      </c>
      <c r="R50" s="20">
        <v>0</v>
      </c>
      <c r="S50" s="20" t="s">
        <v>315</v>
      </c>
      <c r="T50" s="20">
        <v>41</v>
      </c>
      <c r="U50" s="20">
        <v>0</v>
      </c>
      <c r="V50" s="20">
        <v>0</v>
      </c>
    </row>
    <row r="51" spans="1:22" x14ac:dyDescent="0.3">
      <c r="A51" s="20" t="s">
        <v>11</v>
      </c>
      <c r="B51" s="20" t="s">
        <v>9</v>
      </c>
      <c r="C51" s="20" t="s">
        <v>136</v>
      </c>
      <c r="D51" s="20" t="s">
        <v>165</v>
      </c>
      <c r="E51" s="20">
        <v>303</v>
      </c>
      <c r="F51" s="20">
        <v>2012</v>
      </c>
      <c r="G51" s="20" t="s">
        <v>263</v>
      </c>
      <c r="H51" s="20" t="s">
        <v>29</v>
      </c>
      <c r="I51" s="20">
        <v>452911.57440690149</v>
      </c>
      <c r="J51" s="20">
        <v>150000000</v>
      </c>
      <c r="K51" s="20">
        <v>8.1760912590556813</v>
      </c>
      <c r="L51" s="20" t="s">
        <v>317</v>
      </c>
      <c r="M51" s="20">
        <v>39</v>
      </c>
      <c r="N51" s="20">
        <v>0</v>
      </c>
      <c r="O51" s="20">
        <v>2</v>
      </c>
      <c r="P51" s="20" t="s">
        <v>284</v>
      </c>
      <c r="Q51" s="20">
        <v>44</v>
      </c>
      <c r="R51" s="20">
        <v>0</v>
      </c>
      <c r="S51" s="20" t="s">
        <v>326</v>
      </c>
      <c r="T51" s="20">
        <v>43</v>
      </c>
      <c r="U51" s="20">
        <v>0</v>
      </c>
      <c r="V51" s="20">
        <v>303</v>
      </c>
    </row>
    <row r="52" spans="1:22" x14ac:dyDescent="0.3">
      <c r="A52" s="20" t="s">
        <v>161</v>
      </c>
      <c r="B52" s="20" t="s">
        <v>25</v>
      </c>
      <c r="C52" s="20" t="s">
        <v>160</v>
      </c>
      <c r="D52" s="20" t="s">
        <v>61</v>
      </c>
      <c r="E52" s="20">
        <v>0</v>
      </c>
      <c r="F52" s="20">
        <v>2012</v>
      </c>
      <c r="G52" s="20" t="s">
        <v>275</v>
      </c>
      <c r="H52" s="20" t="s">
        <v>256</v>
      </c>
      <c r="I52" s="20">
        <v>75000000</v>
      </c>
      <c r="J52" s="20">
        <v>50000000</v>
      </c>
      <c r="K52" s="20">
        <v>7.6989700043360187</v>
      </c>
      <c r="L52" s="20" t="s">
        <v>312</v>
      </c>
      <c r="M52" s="20">
        <v>58</v>
      </c>
      <c r="N52" s="20">
        <v>0</v>
      </c>
      <c r="O52" s="20">
        <v>3</v>
      </c>
      <c r="P52" s="20" t="s">
        <v>322</v>
      </c>
      <c r="Q52" s="20">
        <v>47</v>
      </c>
      <c r="R52" s="20">
        <v>0</v>
      </c>
      <c r="S52" s="20" t="s">
        <v>313</v>
      </c>
      <c r="T52" s="20">
        <v>46</v>
      </c>
      <c r="U52" s="20">
        <v>0</v>
      </c>
      <c r="V52" s="20">
        <v>0</v>
      </c>
    </row>
    <row r="53" spans="1:22" x14ac:dyDescent="0.3">
      <c r="A53" s="20" t="s">
        <v>0</v>
      </c>
      <c r="B53" s="20" t="s">
        <v>1</v>
      </c>
      <c r="C53" s="20" t="s">
        <v>129</v>
      </c>
      <c r="D53" s="20" t="s">
        <v>166</v>
      </c>
      <c r="E53" s="20">
        <v>378</v>
      </c>
      <c r="F53" s="20">
        <v>2012</v>
      </c>
      <c r="G53" s="20" t="s">
        <v>265</v>
      </c>
      <c r="H53" s="20" t="s">
        <v>2</v>
      </c>
      <c r="I53" s="20">
        <v>817158.21224570042</v>
      </c>
      <c r="J53" s="20">
        <v>280000000</v>
      </c>
      <c r="K53" s="20">
        <v>8.4471580313422194</v>
      </c>
      <c r="L53" s="20" t="s">
        <v>283</v>
      </c>
      <c r="M53" s="20">
        <v>54</v>
      </c>
      <c r="N53" s="20">
        <v>0</v>
      </c>
      <c r="O53" s="20">
        <v>30</v>
      </c>
      <c r="P53" s="20" t="s">
        <v>318</v>
      </c>
      <c r="Q53" s="20">
        <v>50</v>
      </c>
      <c r="R53" s="20">
        <v>0</v>
      </c>
      <c r="S53" s="20" t="s">
        <v>288</v>
      </c>
      <c r="T53" s="20">
        <v>49</v>
      </c>
      <c r="U53" s="20">
        <v>0</v>
      </c>
      <c r="V53" s="20">
        <v>378</v>
      </c>
    </row>
    <row r="54" spans="1:22" x14ac:dyDescent="0.3">
      <c r="A54" s="20" t="s">
        <v>71</v>
      </c>
      <c r="B54" s="20" t="s">
        <v>5</v>
      </c>
      <c r="C54" s="20" t="s">
        <v>2</v>
      </c>
      <c r="D54" s="20" t="s">
        <v>170</v>
      </c>
      <c r="E54" s="20">
        <v>142</v>
      </c>
      <c r="F54" s="20">
        <v>2012</v>
      </c>
      <c r="G54" s="20" t="s">
        <v>260</v>
      </c>
      <c r="H54" s="20" t="s">
        <v>2</v>
      </c>
      <c r="I54" s="20">
        <v>817158.21224570042</v>
      </c>
      <c r="J54" s="20">
        <v>143992515.50254557</v>
      </c>
      <c r="K54" s="20">
        <v>8.1583399187589993</v>
      </c>
      <c r="L54" s="20" t="s">
        <v>306</v>
      </c>
      <c r="M54" s="20">
        <v>56</v>
      </c>
      <c r="N54" s="20">
        <v>0</v>
      </c>
      <c r="O54" s="20">
        <v>10</v>
      </c>
      <c r="P54" s="20" t="s">
        <v>327</v>
      </c>
      <c r="Q54" s="20">
        <v>53</v>
      </c>
      <c r="R54" s="20">
        <v>0</v>
      </c>
      <c r="S54" s="20" t="s">
        <v>277</v>
      </c>
      <c r="T54" s="20">
        <v>52</v>
      </c>
      <c r="U54" s="20">
        <v>0</v>
      </c>
      <c r="V54" s="20">
        <v>142</v>
      </c>
    </row>
    <row r="55" spans="1:22" x14ac:dyDescent="0.3">
      <c r="A55" s="20" t="s">
        <v>4</v>
      </c>
      <c r="B55" s="20" t="s">
        <v>5</v>
      </c>
      <c r="C55" s="20" t="s">
        <v>103</v>
      </c>
      <c r="D55" s="20" t="s">
        <v>164</v>
      </c>
      <c r="E55" s="20">
        <v>460</v>
      </c>
      <c r="F55" s="20">
        <v>2012</v>
      </c>
      <c r="G55" s="20" t="s">
        <v>262</v>
      </c>
      <c r="H55" s="20" t="s">
        <v>29</v>
      </c>
      <c r="I55" s="20">
        <v>452911.57440690149</v>
      </c>
      <c r="J55" s="20">
        <v>280000000</v>
      </c>
      <c r="K55" s="20">
        <v>8.4471580313422194</v>
      </c>
      <c r="L55" s="20" t="s">
        <v>281</v>
      </c>
      <c r="M55" s="20">
        <v>39</v>
      </c>
      <c r="N55" s="20">
        <v>0</v>
      </c>
      <c r="O55" s="20">
        <v>7</v>
      </c>
      <c r="P55" s="20" t="s">
        <v>282</v>
      </c>
      <c r="Q55" s="20">
        <v>38</v>
      </c>
      <c r="R55" s="20">
        <v>0</v>
      </c>
      <c r="S55" s="20" t="s">
        <v>330</v>
      </c>
      <c r="T55" s="20">
        <v>43</v>
      </c>
      <c r="U55" s="20">
        <v>0</v>
      </c>
      <c r="V55" s="20">
        <v>460</v>
      </c>
    </row>
    <row r="56" spans="1:22" x14ac:dyDescent="0.3">
      <c r="A56" s="20" t="s">
        <v>20</v>
      </c>
      <c r="B56" s="20" t="s">
        <v>21</v>
      </c>
      <c r="C56" s="20" t="s">
        <v>54</v>
      </c>
      <c r="D56" s="20" t="s">
        <v>171</v>
      </c>
      <c r="E56" s="20">
        <v>126</v>
      </c>
      <c r="F56" s="20">
        <v>2012</v>
      </c>
      <c r="G56" s="20" t="s">
        <v>269</v>
      </c>
      <c r="H56" s="20" t="s">
        <v>6</v>
      </c>
      <c r="I56" s="20">
        <v>806159.4202898551</v>
      </c>
      <c r="J56" s="20">
        <v>70000000</v>
      </c>
      <c r="K56" s="20">
        <v>7.8450980400142569</v>
      </c>
      <c r="L56" s="20" t="s">
        <v>324</v>
      </c>
      <c r="M56" s="20">
        <v>41</v>
      </c>
      <c r="N56" s="20">
        <v>1</v>
      </c>
      <c r="O56" s="20">
        <v>12</v>
      </c>
      <c r="P56" s="20" t="s">
        <v>325</v>
      </c>
      <c r="Q56" s="20">
        <v>38</v>
      </c>
      <c r="R56" s="20">
        <v>0</v>
      </c>
      <c r="S56" s="20" t="s">
        <v>305</v>
      </c>
      <c r="T56" s="20">
        <v>60</v>
      </c>
      <c r="U56" s="20">
        <v>0</v>
      </c>
      <c r="V56" s="20">
        <v>126</v>
      </c>
    </row>
    <row r="57" spans="1:22" x14ac:dyDescent="0.3">
      <c r="A57" s="20" t="s">
        <v>134</v>
      </c>
      <c r="B57" s="20" t="s">
        <v>25</v>
      </c>
      <c r="C57" s="20" t="s">
        <v>155</v>
      </c>
      <c r="D57" s="20" t="s">
        <v>116</v>
      </c>
      <c r="E57" s="20">
        <v>26</v>
      </c>
      <c r="F57" s="20">
        <v>2012</v>
      </c>
      <c r="G57" s="20" t="s">
        <v>268</v>
      </c>
      <c r="H57" s="20" t="s">
        <v>6</v>
      </c>
      <c r="I57" s="20">
        <v>806159.4202898551</v>
      </c>
      <c r="J57" s="20">
        <v>75000000</v>
      </c>
      <c r="K57" s="20">
        <v>7.8750612633917001</v>
      </c>
      <c r="L57" s="20" t="s">
        <v>294</v>
      </c>
      <c r="M57" s="20">
        <v>56</v>
      </c>
      <c r="N57" s="20">
        <v>0</v>
      </c>
      <c r="O57" s="20">
        <v>12</v>
      </c>
      <c r="P57" s="20" t="s">
        <v>290</v>
      </c>
      <c r="Q57" s="20">
        <v>40</v>
      </c>
      <c r="R57" s="20">
        <v>0</v>
      </c>
      <c r="S57" s="20" t="s">
        <v>296</v>
      </c>
      <c r="T57" s="20">
        <v>50</v>
      </c>
      <c r="U57" s="20">
        <v>0</v>
      </c>
      <c r="V57" s="20">
        <v>26</v>
      </c>
    </row>
    <row r="58" spans="1:22" x14ac:dyDescent="0.3">
      <c r="A58" s="20" t="s">
        <v>113</v>
      </c>
      <c r="B58" s="20" t="s">
        <v>114</v>
      </c>
      <c r="C58" s="20" t="s">
        <v>158</v>
      </c>
      <c r="D58" s="20" t="s">
        <v>175</v>
      </c>
      <c r="E58" s="20">
        <v>76</v>
      </c>
      <c r="F58" s="20">
        <v>2012</v>
      </c>
      <c r="G58" s="20" t="s">
        <v>270</v>
      </c>
      <c r="H58" s="20" t="s">
        <v>29</v>
      </c>
      <c r="I58" s="20">
        <v>452911.57440690149</v>
      </c>
      <c r="J58" s="20">
        <v>130000000</v>
      </c>
      <c r="K58" s="20">
        <v>8.1139433523068369</v>
      </c>
      <c r="L58" s="20" t="s">
        <v>297</v>
      </c>
      <c r="M58" s="20">
        <v>70</v>
      </c>
      <c r="N58" s="20">
        <v>0</v>
      </c>
      <c r="O58" s="20">
        <v>43</v>
      </c>
      <c r="P58" s="20" t="s">
        <v>323</v>
      </c>
      <c r="Q58" s="20">
        <v>53</v>
      </c>
      <c r="R58" s="20">
        <v>0</v>
      </c>
      <c r="S58" s="20" t="s">
        <v>319</v>
      </c>
      <c r="T58" s="20">
        <v>44</v>
      </c>
      <c r="U58" s="20">
        <v>0</v>
      </c>
      <c r="V58" s="20">
        <v>76</v>
      </c>
    </row>
    <row r="59" spans="1:22" x14ac:dyDescent="0.3">
      <c r="A59" s="20" t="s">
        <v>161</v>
      </c>
      <c r="B59" s="20" t="s">
        <v>25</v>
      </c>
      <c r="C59" s="20" t="s">
        <v>139</v>
      </c>
      <c r="D59" s="20" t="s">
        <v>61</v>
      </c>
      <c r="E59" s="20">
        <v>0</v>
      </c>
      <c r="F59" s="20">
        <v>2013</v>
      </c>
      <c r="G59" s="20" t="s">
        <v>274</v>
      </c>
      <c r="H59" s="20" t="s">
        <v>29</v>
      </c>
      <c r="I59" s="20">
        <v>772543.84069839376</v>
      </c>
      <c r="J59" s="20">
        <v>70650158.079728708</v>
      </c>
      <c r="K59" s="20">
        <v>7.8491131379195682</v>
      </c>
      <c r="L59" s="20" t="s">
        <v>321</v>
      </c>
      <c r="M59" s="20">
        <v>36</v>
      </c>
      <c r="N59" s="20">
        <v>0</v>
      </c>
      <c r="O59" s="20">
        <v>6</v>
      </c>
      <c r="P59" s="20" t="s">
        <v>310</v>
      </c>
      <c r="Q59" s="20">
        <v>50</v>
      </c>
      <c r="R59" s="20">
        <v>0</v>
      </c>
      <c r="S59" s="20" t="s">
        <v>333</v>
      </c>
      <c r="T59" s="20">
        <v>45</v>
      </c>
      <c r="U59" s="20">
        <v>0</v>
      </c>
      <c r="V59" s="20">
        <v>0</v>
      </c>
    </row>
    <row r="60" spans="1:22" x14ac:dyDescent="0.3">
      <c r="A60" s="20" t="s">
        <v>45</v>
      </c>
      <c r="B60" s="20" t="s">
        <v>28</v>
      </c>
      <c r="C60" s="20" t="s">
        <v>6</v>
      </c>
      <c r="D60" s="20" t="s">
        <v>144</v>
      </c>
      <c r="E60" s="20">
        <v>354</v>
      </c>
      <c r="F60" s="20">
        <v>2013</v>
      </c>
      <c r="G60" s="20" t="s">
        <v>261</v>
      </c>
      <c r="H60" s="20" t="s">
        <v>6</v>
      </c>
      <c r="I60" s="20">
        <v>1206082.2678658313</v>
      </c>
      <c r="J60" s="20">
        <v>300000000</v>
      </c>
      <c r="K60" s="20">
        <v>8.4771212547196626</v>
      </c>
      <c r="L60" s="20" t="s">
        <v>278</v>
      </c>
      <c r="M60" s="20">
        <v>48</v>
      </c>
      <c r="N60" s="20">
        <v>0</v>
      </c>
      <c r="O60" s="20">
        <v>9</v>
      </c>
      <c r="P60" s="20" t="s">
        <v>284</v>
      </c>
      <c r="Q60" s="20">
        <v>45</v>
      </c>
      <c r="R60" s="20">
        <v>0</v>
      </c>
      <c r="S60" s="20" t="s">
        <v>280</v>
      </c>
      <c r="T60" s="20">
        <v>45</v>
      </c>
      <c r="U60" s="20">
        <v>0</v>
      </c>
      <c r="V60" s="20">
        <v>354</v>
      </c>
    </row>
    <row r="61" spans="1:22" x14ac:dyDescent="0.3">
      <c r="A61" s="20" t="s">
        <v>153</v>
      </c>
      <c r="B61" s="20" t="s">
        <v>1</v>
      </c>
      <c r="C61" s="20" t="s">
        <v>22</v>
      </c>
      <c r="D61" s="20" t="s">
        <v>154</v>
      </c>
      <c r="E61" s="20">
        <v>77</v>
      </c>
      <c r="F61" s="20">
        <v>2013</v>
      </c>
      <c r="G61" s="20" t="s">
        <v>267</v>
      </c>
      <c r="H61" s="20" t="s">
        <v>2</v>
      </c>
      <c r="I61" s="20">
        <v>1033632.4558653213</v>
      </c>
      <c r="J61" s="20">
        <v>117750263.46621451</v>
      </c>
      <c r="K61" s="20">
        <v>8.0709618875359244</v>
      </c>
      <c r="L61" s="20" t="s">
        <v>289</v>
      </c>
      <c r="M61" s="20">
        <v>49</v>
      </c>
      <c r="N61" s="20">
        <v>0</v>
      </c>
      <c r="O61" s="20">
        <v>15</v>
      </c>
      <c r="P61" s="20" t="s">
        <v>316</v>
      </c>
      <c r="Q61" s="20">
        <v>48</v>
      </c>
      <c r="R61" s="20">
        <v>0</v>
      </c>
      <c r="S61" s="20" t="s">
        <v>291</v>
      </c>
      <c r="T61" s="20">
        <v>57</v>
      </c>
      <c r="U61" s="20">
        <v>0</v>
      </c>
      <c r="V61" s="20">
        <v>78</v>
      </c>
    </row>
    <row r="62" spans="1:22" x14ac:dyDescent="0.3">
      <c r="A62" s="20" t="s">
        <v>11</v>
      </c>
      <c r="B62" s="20" t="s">
        <v>9</v>
      </c>
      <c r="C62" s="20" t="s">
        <v>136</v>
      </c>
      <c r="D62" s="20" t="s">
        <v>148</v>
      </c>
      <c r="E62" s="20">
        <v>315</v>
      </c>
      <c r="F62" s="20">
        <v>2013</v>
      </c>
      <c r="G62" s="20" t="s">
        <v>263</v>
      </c>
      <c r="H62" s="20" t="s">
        <v>29</v>
      </c>
      <c r="I62" s="20">
        <v>772543.84069839376</v>
      </c>
      <c r="J62" s="20">
        <v>155000000</v>
      </c>
      <c r="K62" s="20">
        <v>8.1903316981702918</v>
      </c>
      <c r="L62" s="20" t="s">
        <v>317</v>
      </c>
      <c r="M62" s="20">
        <v>40</v>
      </c>
      <c r="N62" s="20">
        <v>0</v>
      </c>
      <c r="O62" s="20">
        <v>3</v>
      </c>
      <c r="P62" s="20" t="s">
        <v>326</v>
      </c>
      <c r="Q62" s="20">
        <v>44</v>
      </c>
      <c r="R62" s="20">
        <v>0</v>
      </c>
      <c r="S62" s="20" t="s">
        <v>326</v>
      </c>
      <c r="T62" s="20">
        <v>44</v>
      </c>
      <c r="U62" s="20">
        <v>0</v>
      </c>
      <c r="V62" s="20">
        <v>315</v>
      </c>
    </row>
    <row r="63" spans="1:22" x14ac:dyDescent="0.3">
      <c r="A63" s="20" t="s">
        <v>137</v>
      </c>
      <c r="B63" s="20" t="s">
        <v>25</v>
      </c>
      <c r="C63" s="20" t="s">
        <v>160</v>
      </c>
      <c r="D63" s="20" t="s">
        <v>61</v>
      </c>
      <c r="E63" s="20">
        <v>0</v>
      </c>
      <c r="F63" s="20">
        <v>2013</v>
      </c>
      <c r="G63" s="20" t="s">
        <v>275</v>
      </c>
      <c r="H63" s="20" t="s">
        <v>256</v>
      </c>
      <c r="I63" s="20">
        <v>82425184.426350161</v>
      </c>
      <c r="J63" s="20">
        <v>82425184.426350161</v>
      </c>
      <c r="K63" s="20">
        <v>7.9160599275501813</v>
      </c>
      <c r="L63" s="20" t="s">
        <v>312</v>
      </c>
      <c r="M63" s="20">
        <v>59</v>
      </c>
      <c r="N63" s="20">
        <v>0</v>
      </c>
      <c r="O63" s="20">
        <v>4</v>
      </c>
      <c r="P63" s="20" t="s">
        <v>322</v>
      </c>
      <c r="Q63" s="20">
        <v>48</v>
      </c>
      <c r="R63" s="20">
        <v>0</v>
      </c>
      <c r="S63" s="20" t="s">
        <v>313</v>
      </c>
      <c r="T63" s="20">
        <v>47</v>
      </c>
      <c r="U63" s="20">
        <v>0</v>
      </c>
      <c r="V63" s="20">
        <v>0</v>
      </c>
    </row>
    <row r="64" spans="1:22" x14ac:dyDescent="0.3">
      <c r="A64" s="20" t="s">
        <v>87</v>
      </c>
      <c r="B64" s="20" t="s">
        <v>1</v>
      </c>
      <c r="C64" s="20" t="s">
        <v>129</v>
      </c>
      <c r="D64" s="20" t="s">
        <v>152</v>
      </c>
      <c r="E64" s="20">
        <v>122</v>
      </c>
      <c r="F64" s="20">
        <v>2013</v>
      </c>
      <c r="G64" s="20" t="s">
        <v>265</v>
      </c>
      <c r="H64" s="20" t="s">
        <v>2</v>
      </c>
      <c r="I64" s="20">
        <v>1033632.4558653213</v>
      </c>
      <c r="J64" s="20">
        <v>235500526.93242902</v>
      </c>
      <c r="K64" s="20">
        <v>8.3719918831999056</v>
      </c>
      <c r="L64" s="20" t="s">
        <v>283</v>
      </c>
      <c r="M64" s="20">
        <v>55</v>
      </c>
      <c r="N64" s="20">
        <v>0</v>
      </c>
      <c r="O64" s="20">
        <v>31</v>
      </c>
      <c r="P64" s="20" t="s">
        <v>329</v>
      </c>
      <c r="Q64" s="20">
        <v>50</v>
      </c>
      <c r="R64" s="20">
        <v>0</v>
      </c>
      <c r="S64" s="20" t="s">
        <v>288</v>
      </c>
      <c r="T64" s="20">
        <v>50</v>
      </c>
      <c r="U64" s="20">
        <v>0</v>
      </c>
      <c r="V64" s="20">
        <v>122</v>
      </c>
    </row>
    <row r="65" spans="1:22" x14ac:dyDescent="0.3">
      <c r="A65" s="20" t="s">
        <v>0</v>
      </c>
      <c r="B65" s="20" t="s">
        <v>1</v>
      </c>
      <c r="C65" s="20" t="s">
        <v>2</v>
      </c>
      <c r="D65" s="20" t="s">
        <v>147</v>
      </c>
      <c r="E65" s="20">
        <v>360</v>
      </c>
      <c r="F65" s="20">
        <v>2013</v>
      </c>
      <c r="G65" s="20" t="s">
        <v>260</v>
      </c>
      <c r="H65" s="20" t="s">
        <v>2</v>
      </c>
      <c r="I65" s="20">
        <v>1033632.4558653213</v>
      </c>
      <c r="J65" s="20">
        <v>224549752.43007106</v>
      </c>
      <c r="K65" s="20">
        <v>8.3513125805819293</v>
      </c>
      <c r="L65" s="20" t="s">
        <v>328</v>
      </c>
      <c r="M65" s="20">
        <v>41</v>
      </c>
      <c r="N65" s="20">
        <v>0</v>
      </c>
      <c r="O65" s="20">
        <v>4</v>
      </c>
      <c r="P65" s="20" t="s">
        <v>327</v>
      </c>
      <c r="Q65" s="20">
        <v>54</v>
      </c>
      <c r="R65" s="20">
        <v>0</v>
      </c>
      <c r="S65" s="20" t="s">
        <v>285</v>
      </c>
      <c r="T65" s="20">
        <v>39</v>
      </c>
      <c r="U65" s="20">
        <v>0</v>
      </c>
      <c r="V65" s="20">
        <v>360</v>
      </c>
    </row>
    <row r="66" spans="1:22" x14ac:dyDescent="0.3">
      <c r="A66" s="20" t="s">
        <v>4</v>
      </c>
      <c r="B66" s="20" t="s">
        <v>5</v>
      </c>
      <c r="C66" s="20" t="s">
        <v>103</v>
      </c>
      <c r="D66" s="20" t="s">
        <v>143</v>
      </c>
      <c r="E66" s="20">
        <v>596</v>
      </c>
      <c r="F66" s="20">
        <v>2013</v>
      </c>
      <c r="G66" s="20" t="s">
        <v>262</v>
      </c>
      <c r="H66" s="20" t="s">
        <v>29</v>
      </c>
      <c r="I66" s="20">
        <v>772543.84069839376</v>
      </c>
      <c r="J66" s="20">
        <v>300000000</v>
      </c>
      <c r="K66" s="20">
        <v>8.4771212547196626</v>
      </c>
      <c r="L66" s="20" t="s">
        <v>281</v>
      </c>
      <c r="M66" s="20">
        <v>40</v>
      </c>
      <c r="N66" s="20">
        <v>0</v>
      </c>
      <c r="O66" s="20">
        <v>8</v>
      </c>
      <c r="P66" s="20" t="s">
        <v>282</v>
      </c>
      <c r="Q66" s="20">
        <v>39</v>
      </c>
      <c r="R66" s="20">
        <v>0</v>
      </c>
      <c r="S66" s="20" t="s">
        <v>330</v>
      </c>
      <c r="T66" s="20">
        <v>44</v>
      </c>
      <c r="U66" s="20">
        <v>0</v>
      </c>
      <c r="V66" s="20">
        <v>596</v>
      </c>
    </row>
    <row r="67" spans="1:22" x14ac:dyDescent="0.3">
      <c r="A67" s="20" t="s">
        <v>31</v>
      </c>
      <c r="B67" s="20" t="s">
        <v>5</v>
      </c>
      <c r="C67" s="20" t="s">
        <v>54</v>
      </c>
      <c r="D67" s="20" t="s">
        <v>109</v>
      </c>
      <c r="E67" s="20">
        <v>57</v>
      </c>
      <c r="F67" s="20">
        <v>2013</v>
      </c>
      <c r="G67" s="20" t="s">
        <v>269</v>
      </c>
      <c r="H67" s="20" t="s">
        <v>6</v>
      </c>
      <c r="I67" s="20">
        <v>1206082.2678658313</v>
      </c>
      <c r="J67" s="20">
        <v>117750263.46621451</v>
      </c>
      <c r="K67" s="20">
        <v>8.0709618875359244</v>
      </c>
      <c r="L67" s="20" t="s">
        <v>324</v>
      </c>
      <c r="M67" s="20">
        <v>42</v>
      </c>
      <c r="N67" s="20">
        <v>1</v>
      </c>
      <c r="O67" s="20">
        <v>13</v>
      </c>
      <c r="P67" s="20" t="s">
        <v>325</v>
      </c>
      <c r="Q67" s="20">
        <v>39</v>
      </c>
      <c r="R67" s="20">
        <v>0</v>
      </c>
      <c r="S67" s="20" t="s">
        <v>305</v>
      </c>
      <c r="T67" s="20">
        <v>61</v>
      </c>
      <c r="U67" s="20">
        <v>0</v>
      </c>
      <c r="V67" s="20">
        <v>57</v>
      </c>
    </row>
    <row r="68" spans="1:22" x14ac:dyDescent="0.3">
      <c r="A68" s="20" t="s">
        <v>13</v>
      </c>
      <c r="B68" s="20" t="s">
        <v>14</v>
      </c>
      <c r="C68" s="20" t="s">
        <v>155</v>
      </c>
      <c r="D68" s="20" t="s">
        <v>156</v>
      </c>
      <c r="E68" s="20">
        <v>33</v>
      </c>
      <c r="F68" s="20">
        <v>2013</v>
      </c>
      <c r="G68" s="20" t="s">
        <v>268</v>
      </c>
      <c r="H68" s="20" t="s">
        <v>6</v>
      </c>
      <c r="I68" s="20">
        <v>1206082.2678658313</v>
      </c>
      <c r="J68" s="20">
        <v>117750263.46621451</v>
      </c>
      <c r="K68" s="20">
        <v>8.0709618875359244</v>
      </c>
      <c r="L68" s="20" t="s">
        <v>294</v>
      </c>
      <c r="M68" s="20">
        <v>57</v>
      </c>
      <c r="N68" s="20">
        <v>0</v>
      </c>
      <c r="O68" s="20">
        <v>13</v>
      </c>
      <c r="P68" s="20" t="s">
        <v>290</v>
      </c>
      <c r="Q68" s="20">
        <v>41</v>
      </c>
      <c r="R68" s="20">
        <v>0</v>
      </c>
      <c r="S68" s="20" t="s">
        <v>331</v>
      </c>
      <c r="T68" s="20">
        <v>42</v>
      </c>
      <c r="U68" s="20">
        <v>0</v>
      </c>
      <c r="V68" s="20">
        <v>33</v>
      </c>
    </row>
    <row r="69" spans="1:22" x14ac:dyDescent="0.3">
      <c r="A69" s="20" t="s">
        <v>8</v>
      </c>
      <c r="B69" s="20" t="s">
        <v>9</v>
      </c>
      <c r="C69" s="20" t="s">
        <v>158</v>
      </c>
      <c r="D69" s="20" t="s">
        <v>159</v>
      </c>
      <c r="E69" s="20">
        <v>5</v>
      </c>
      <c r="F69" s="20">
        <v>2013</v>
      </c>
      <c r="G69" s="20" t="s">
        <v>270</v>
      </c>
      <c r="H69" s="20" t="s">
        <v>29</v>
      </c>
      <c r="I69" s="20">
        <v>772543.84069839376</v>
      </c>
      <c r="J69" s="20">
        <v>182000000</v>
      </c>
      <c r="K69" s="20">
        <v>8.2600713879850751</v>
      </c>
      <c r="L69" s="20" t="s">
        <v>359</v>
      </c>
      <c r="M69" s="20">
        <v>37</v>
      </c>
      <c r="N69" s="20">
        <v>1</v>
      </c>
      <c r="O69" s="20">
        <v>11</v>
      </c>
      <c r="P69" s="20" t="s">
        <v>332</v>
      </c>
      <c r="Q69" s="20">
        <v>60</v>
      </c>
      <c r="R69" s="20">
        <v>0</v>
      </c>
      <c r="S69" s="20" t="s">
        <v>319</v>
      </c>
      <c r="T69" s="20">
        <v>45</v>
      </c>
      <c r="U69" s="20">
        <v>0</v>
      </c>
      <c r="V69" s="20">
        <v>5</v>
      </c>
    </row>
    <row r="70" spans="1:22" x14ac:dyDescent="0.3">
      <c r="A70" s="20" t="s">
        <v>59</v>
      </c>
      <c r="B70" s="20" t="s">
        <v>60</v>
      </c>
      <c r="C70" s="20" t="s">
        <v>139</v>
      </c>
      <c r="D70" s="20" t="s">
        <v>61</v>
      </c>
      <c r="E70" s="20">
        <v>0</v>
      </c>
      <c r="F70" s="20">
        <v>2014</v>
      </c>
      <c r="G70" s="20" t="s">
        <v>274</v>
      </c>
      <c r="H70" s="20" t="s">
        <v>29</v>
      </c>
      <c r="I70" s="20">
        <v>1452526.1525139648</v>
      </c>
      <c r="J70" s="20">
        <v>69468565.474122971</v>
      </c>
      <c r="K70" s="20">
        <v>7.8417883307858993</v>
      </c>
      <c r="L70" s="20" t="s">
        <v>321</v>
      </c>
      <c r="M70" s="20">
        <v>37</v>
      </c>
      <c r="N70" s="20">
        <v>0</v>
      </c>
      <c r="O70" s="20">
        <v>7</v>
      </c>
      <c r="P70" s="20" t="s">
        <v>310</v>
      </c>
      <c r="Q70" s="20">
        <v>51</v>
      </c>
      <c r="R70" s="20">
        <v>0</v>
      </c>
      <c r="S70" s="20" t="s">
        <v>333</v>
      </c>
      <c r="T70" s="20">
        <v>46</v>
      </c>
      <c r="U70" s="20">
        <v>0</v>
      </c>
      <c r="V70" s="20">
        <v>0</v>
      </c>
    </row>
    <row r="71" spans="1:22" x14ac:dyDescent="0.3">
      <c r="A71" s="20" t="s">
        <v>45</v>
      </c>
      <c r="B71" s="20" t="s">
        <v>28</v>
      </c>
      <c r="C71" s="20" t="s">
        <v>6</v>
      </c>
      <c r="D71" s="20" t="s">
        <v>127</v>
      </c>
      <c r="E71" s="20">
        <v>216</v>
      </c>
      <c r="F71" s="20">
        <v>2014</v>
      </c>
      <c r="G71" s="20" t="s">
        <v>261</v>
      </c>
      <c r="H71" s="20" t="s">
        <v>6</v>
      </c>
      <c r="I71" s="20">
        <v>2110297.9941453203</v>
      </c>
      <c r="J71" s="20">
        <v>316145791.38442504</v>
      </c>
      <c r="K71" s="20">
        <v>8.4998874047458326</v>
      </c>
      <c r="L71" s="20" t="s">
        <v>336</v>
      </c>
      <c r="M71" s="20">
        <v>44</v>
      </c>
      <c r="N71" s="20">
        <v>0</v>
      </c>
      <c r="O71" s="20">
        <v>0</v>
      </c>
      <c r="P71" s="20" t="s">
        <v>284</v>
      </c>
      <c r="Q71" s="20">
        <v>46</v>
      </c>
      <c r="R71" s="20">
        <v>0</v>
      </c>
      <c r="S71" s="20" t="s">
        <v>337</v>
      </c>
      <c r="T71" s="20">
        <v>52</v>
      </c>
      <c r="U71" s="20">
        <v>0</v>
      </c>
      <c r="V71" s="20">
        <v>216</v>
      </c>
    </row>
    <row r="72" spans="1:22" x14ac:dyDescent="0.3">
      <c r="A72" s="20" t="s">
        <v>31</v>
      </c>
      <c r="B72" s="20" t="s">
        <v>5</v>
      </c>
      <c r="C72" s="20" t="s">
        <v>22</v>
      </c>
      <c r="D72" s="20" t="s">
        <v>131</v>
      </c>
      <c r="E72" s="20">
        <v>155</v>
      </c>
      <c r="F72" s="20">
        <v>2014</v>
      </c>
      <c r="G72" s="20" t="s">
        <v>267</v>
      </c>
      <c r="H72" s="20" t="s">
        <v>2</v>
      </c>
      <c r="I72" s="20">
        <v>535412.66715667886</v>
      </c>
      <c r="J72" s="20">
        <v>74430605.865131751</v>
      </c>
      <c r="K72" s="20">
        <v>7.8717515541633425</v>
      </c>
      <c r="L72" s="20" t="s">
        <v>289</v>
      </c>
      <c r="M72" s="20">
        <v>50</v>
      </c>
      <c r="N72" s="20">
        <v>0</v>
      </c>
      <c r="O72" s="20">
        <v>16</v>
      </c>
      <c r="P72" s="20" t="s">
        <v>316</v>
      </c>
      <c r="Q72" s="20">
        <v>49</v>
      </c>
      <c r="R72" s="20">
        <v>0</v>
      </c>
      <c r="S72" s="20" t="s">
        <v>291</v>
      </c>
      <c r="T72" s="20">
        <v>58</v>
      </c>
      <c r="U72" s="20">
        <v>0</v>
      </c>
      <c r="V72" s="20">
        <v>155</v>
      </c>
    </row>
    <row r="73" spans="1:22" x14ac:dyDescent="0.3">
      <c r="A73" s="20" t="s">
        <v>39</v>
      </c>
      <c r="B73" s="20" t="s">
        <v>25</v>
      </c>
      <c r="C73" s="20" t="s">
        <v>136</v>
      </c>
      <c r="D73" s="20" t="s">
        <v>52</v>
      </c>
      <c r="E73" s="20">
        <v>10</v>
      </c>
      <c r="F73" s="20">
        <v>2014</v>
      </c>
      <c r="G73" s="20" t="s">
        <v>263</v>
      </c>
      <c r="H73" s="20" t="s">
        <v>29</v>
      </c>
      <c r="I73" s="20">
        <v>1452526.1525139648</v>
      </c>
      <c r="J73" s="20">
        <v>158785292.51228106</v>
      </c>
      <c r="K73" s="20">
        <v>8.2008102734275674</v>
      </c>
      <c r="L73" s="20" t="s">
        <v>317</v>
      </c>
      <c r="M73" s="20">
        <v>41</v>
      </c>
      <c r="N73" s="20">
        <v>0</v>
      </c>
      <c r="O73" s="20">
        <v>4</v>
      </c>
      <c r="P73" s="20" t="s">
        <v>326</v>
      </c>
      <c r="Q73" s="20">
        <v>45</v>
      </c>
      <c r="R73" s="20">
        <v>0</v>
      </c>
      <c r="S73" s="20" t="s">
        <v>326</v>
      </c>
      <c r="T73" s="20">
        <v>45</v>
      </c>
      <c r="U73" s="20">
        <v>0</v>
      </c>
      <c r="V73" s="20">
        <v>10</v>
      </c>
    </row>
    <row r="74" spans="1:22" x14ac:dyDescent="0.3">
      <c r="A74" s="20" t="s">
        <v>137</v>
      </c>
      <c r="B74" s="20" t="s">
        <v>25</v>
      </c>
      <c r="C74" s="20" t="s">
        <v>120</v>
      </c>
      <c r="D74" s="20" t="s">
        <v>91</v>
      </c>
      <c r="E74" s="20">
        <v>2</v>
      </c>
      <c r="F74" s="20">
        <v>2014</v>
      </c>
      <c r="G74" s="20" t="s">
        <v>275</v>
      </c>
      <c r="H74" s="20" t="s">
        <v>6</v>
      </c>
      <c r="I74" s="20">
        <v>2110297.9941453203</v>
      </c>
      <c r="J74" s="20">
        <v>59544484.692105398</v>
      </c>
      <c r="K74" s="20">
        <v>7.7748415411552863</v>
      </c>
      <c r="L74" s="20" t="s">
        <v>312</v>
      </c>
      <c r="M74" s="20">
        <v>60</v>
      </c>
      <c r="N74" s="20">
        <v>0</v>
      </c>
      <c r="O74" s="20">
        <v>5</v>
      </c>
      <c r="P74" s="20" t="s">
        <v>322</v>
      </c>
      <c r="Q74" s="20">
        <v>49</v>
      </c>
      <c r="R74" s="20">
        <v>0</v>
      </c>
      <c r="S74" s="20" t="s">
        <v>280</v>
      </c>
      <c r="T74" s="20">
        <v>46</v>
      </c>
      <c r="U74" s="20">
        <v>0</v>
      </c>
      <c r="V74" s="20">
        <v>2</v>
      </c>
    </row>
    <row r="75" spans="1:22" x14ac:dyDescent="0.3">
      <c r="A75" s="20" t="s">
        <v>87</v>
      </c>
      <c r="B75" s="20" t="s">
        <v>1</v>
      </c>
      <c r="C75" s="20" t="s">
        <v>129</v>
      </c>
      <c r="D75" s="20" t="s">
        <v>130</v>
      </c>
      <c r="E75" s="20">
        <v>181</v>
      </c>
      <c r="F75" s="20">
        <v>2014</v>
      </c>
      <c r="G75" s="20" t="s">
        <v>266</v>
      </c>
      <c r="H75" s="20" t="s">
        <v>2</v>
      </c>
      <c r="I75" s="20">
        <v>535412.66715667886</v>
      </c>
      <c r="J75" s="20">
        <v>228253857.98640403</v>
      </c>
      <c r="K75" s="20">
        <v>8.3584181267892355</v>
      </c>
      <c r="L75" s="20" t="s">
        <v>283</v>
      </c>
      <c r="M75" s="20">
        <v>56</v>
      </c>
      <c r="N75" s="20">
        <v>0</v>
      </c>
      <c r="O75" s="20">
        <v>32</v>
      </c>
      <c r="P75" s="20" t="s">
        <v>329</v>
      </c>
      <c r="Q75" s="20">
        <v>50</v>
      </c>
      <c r="R75" s="20">
        <v>0</v>
      </c>
      <c r="S75" s="20" t="s">
        <v>330</v>
      </c>
      <c r="T75" s="20">
        <v>45</v>
      </c>
      <c r="U75" s="20">
        <v>0</v>
      </c>
      <c r="V75" s="20">
        <v>181</v>
      </c>
    </row>
    <row r="76" spans="1:22" x14ac:dyDescent="0.3">
      <c r="A76" s="20" t="s">
        <v>0</v>
      </c>
      <c r="B76" s="20" t="s">
        <v>1</v>
      </c>
      <c r="C76" s="20" t="s">
        <v>2</v>
      </c>
      <c r="D76" s="20" t="s">
        <v>124</v>
      </c>
      <c r="E76" s="20">
        <v>701</v>
      </c>
      <c r="F76" s="20">
        <v>2014</v>
      </c>
      <c r="G76" s="20" t="s">
        <v>260</v>
      </c>
      <c r="H76" s="20" t="s">
        <v>2</v>
      </c>
      <c r="I76" s="20">
        <v>535412.66715667886</v>
      </c>
      <c r="J76" s="20">
        <v>297970525.48007745</v>
      </c>
      <c r="K76" s="20">
        <v>8.4741733068465859</v>
      </c>
      <c r="L76" s="20" t="s">
        <v>328</v>
      </c>
      <c r="M76" s="20">
        <v>42</v>
      </c>
      <c r="N76" s="20">
        <v>0</v>
      </c>
      <c r="O76" s="20">
        <v>5</v>
      </c>
      <c r="P76" s="20" t="s">
        <v>327</v>
      </c>
      <c r="Q76" s="20">
        <v>55</v>
      </c>
      <c r="R76" s="20">
        <v>0</v>
      </c>
      <c r="S76" s="20" t="s">
        <v>285</v>
      </c>
      <c r="T76" s="20">
        <v>40</v>
      </c>
      <c r="U76" s="20">
        <v>0</v>
      </c>
      <c r="V76" s="20">
        <v>701</v>
      </c>
    </row>
    <row r="77" spans="1:22" x14ac:dyDescent="0.3">
      <c r="A77" s="20" t="s">
        <v>13</v>
      </c>
      <c r="B77" s="20" t="s">
        <v>14</v>
      </c>
      <c r="C77" s="20" t="s">
        <v>103</v>
      </c>
      <c r="D77" s="20" t="s">
        <v>125</v>
      </c>
      <c r="E77" s="20">
        <v>405</v>
      </c>
      <c r="F77" s="20">
        <v>2014</v>
      </c>
      <c r="G77" s="20" t="s">
        <v>262</v>
      </c>
      <c r="H77" s="20" t="s">
        <v>29</v>
      </c>
      <c r="I77" s="20">
        <v>1452526.1525139648</v>
      </c>
      <c r="J77" s="20">
        <v>338727633.62616968</v>
      </c>
      <c r="K77" s="20">
        <v>8.5298506281232758</v>
      </c>
      <c r="L77" s="20" t="s">
        <v>281</v>
      </c>
      <c r="M77" s="20">
        <v>41</v>
      </c>
      <c r="N77" s="20">
        <v>0</v>
      </c>
      <c r="O77" s="20">
        <v>9</v>
      </c>
      <c r="P77" s="20" t="s">
        <v>282</v>
      </c>
      <c r="Q77" s="20">
        <v>40</v>
      </c>
      <c r="R77" s="20">
        <v>0</v>
      </c>
      <c r="S77" s="20" t="s">
        <v>335</v>
      </c>
      <c r="T77" s="20">
        <v>41</v>
      </c>
      <c r="U77" s="20">
        <v>0</v>
      </c>
      <c r="V77" s="20">
        <v>405</v>
      </c>
    </row>
    <row r="78" spans="1:22" x14ac:dyDescent="0.3">
      <c r="A78" s="20" t="s">
        <v>138</v>
      </c>
      <c r="B78" s="20" t="s">
        <v>5</v>
      </c>
      <c r="C78" s="20" t="s">
        <v>54</v>
      </c>
      <c r="D78" s="20" t="s">
        <v>61</v>
      </c>
      <c r="E78" s="20">
        <v>0</v>
      </c>
      <c r="F78" s="20">
        <v>2014</v>
      </c>
      <c r="G78" s="20" t="s">
        <v>269</v>
      </c>
      <c r="H78" s="20" t="s">
        <v>6</v>
      </c>
      <c r="I78" s="20">
        <v>2110297.9941453203</v>
      </c>
      <c r="J78" s="20">
        <v>84354686.64714931</v>
      </c>
      <c r="K78" s="20">
        <v>7.9261092164859352</v>
      </c>
      <c r="L78" s="20" t="s">
        <v>324</v>
      </c>
      <c r="M78" s="20">
        <v>43</v>
      </c>
      <c r="N78" s="20">
        <v>1</v>
      </c>
      <c r="O78" s="20">
        <v>14</v>
      </c>
      <c r="P78" s="20" t="s">
        <v>334</v>
      </c>
      <c r="Q78" s="20">
        <v>37</v>
      </c>
      <c r="R78" s="20">
        <v>0</v>
      </c>
      <c r="S78" s="20" t="s">
        <v>305</v>
      </c>
      <c r="T78" s="20">
        <v>62</v>
      </c>
      <c r="U78" s="20">
        <v>0</v>
      </c>
      <c r="V78" s="20">
        <v>0</v>
      </c>
    </row>
    <row r="79" spans="1:22" x14ac:dyDescent="0.3">
      <c r="A79" s="20" t="s">
        <v>134</v>
      </c>
      <c r="B79" s="20" t="s">
        <v>25</v>
      </c>
      <c r="C79" s="20" t="s">
        <v>110</v>
      </c>
      <c r="D79" s="20" t="s">
        <v>135</v>
      </c>
      <c r="E79" s="20">
        <v>30</v>
      </c>
      <c r="F79" s="20">
        <v>2014</v>
      </c>
      <c r="G79" s="20" t="s">
        <v>268</v>
      </c>
      <c r="H79" s="20" t="s">
        <v>29</v>
      </c>
      <c r="I79" s="20">
        <v>1452526.1525139648</v>
      </c>
      <c r="J79" s="20">
        <v>79392646.25614053</v>
      </c>
      <c r="K79" s="20">
        <v>7.8997802777635862</v>
      </c>
      <c r="L79" s="20" t="s">
        <v>294</v>
      </c>
      <c r="M79" s="20">
        <v>58</v>
      </c>
      <c r="N79" s="20">
        <v>0</v>
      </c>
      <c r="O79" s="20">
        <v>14</v>
      </c>
      <c r="P79" s="20" t="s">
        <v>290</v>
      </c>
      <c r="Q79" s="20">
        <v>42</v>
      </c>
      <c r="R79" s="20">
        <v>0</v>
      </c>
      <c r="S79" s="20" t="s">
        <v>331</v>
      </c>
      <c r="T79" s="20">
        <v>43</v>
      </c>
      <c r="U79" s="20">
        <v>0</v>
      </c>
      <c r="V79" s="20">
        <v>30</v>
      </c>
    </row>
    <row r="80" spans="1:22" x14ac:dyDescent="0.3">
      <c r="A80" s="20" t="s">
        <v>8</v>
      </c>
      <c r="B80" s="20" t="s">
        <v>9</v>
      </c>
      <c r="C80" s="20" t="s">
        <v>35</v>
      </c>
      <c r="D80" s="20" t="s">
        <v>78</v>
      </c>
      <c r="E80" s="20">
        <v>320</v>
      </c>
      <c r="F80" s="20">
        <v>2014</v>
      </c>
      <c r="G80" s="20" t="s">
        <v>270</v>
      </c>
      <c r="H80" s="20" t="s">
        <v>2</v>
      </c>
      <c r="I80" s="20">
        <v>535412.66715667886</v>
      </c>
      <c r="J80" s="20">
        <v>125900000</v>
      </c>
      <c r="K80" s="20">
        <v>8.1000257301078626</v>
      </c>
      <c r="L80" s="20" t="s">
        <v>359</v>
      </c>
      <c r="M80" s="20">
        <v>38</v>
      </c>
      <c r="N80" s="20">
        <v>1</v>
      </c>
      <c r="O80" s="20">
        <v>12</v>
      </c>
      <c r="P80" s="20" t="s">
        <v>332</v>
      </c>
      <c r="Q80" s="20">
        <v>61</v>
      </c>
      <c r="R80" s="20">
        <v>0</v>
      </c>
      <c r="S80" s="20" t="s">
        <v>319</v>
      </c>
      <c r="T80" s="20">
        <v>46</v>
      </c>
      <c r="U80" s="20">
        <v>0</v>
      </c>
      <c r="V80" s="20">
        <v>320</v>
      </c>
    </row>
    <row r="81" spans="1:22" x14ac:dyDescent="0.3">
      <c r="A81" s="20" t="s">
        <v>4</v>
      </c>
      <c r="B81" s="20" t="s">
        <v>5</v>
      </c>
      <c r="C81" s="20" t="s">
        <v>6</v>
      </c>
      <c r="D81" s="20" t="s">
        <v>99</v>
      </c>
      <c r="E81" s="20">
        <v>428</v>
      </c>
      <c r="F81" s="20">
        <v>2015</v>
      </c>
      <c r="G81" s="20" t="s">
        <v>261</v>
      </c>
      <c r="H81" s="20" t="s">
        <v>6</v>
      </c>
      <c r="I81" s="20">
        <v>1302262.9310344828</v>
      </c>
      <c r="J81" s="20">
        <v>418000000</v>
      </c>
      <c r="K81" s="20">
        <v>8.6211762817750355</v>
      </c>
      <c r="L81" s="20" t="s">
        <v>338</v>
      </c>
      <c r="M81" s="20">
        <v>58</v>
      </c>
      <c r="N81" s="20">
        <v>0</v>
      </c>
      <c r="O81" s="20">
        <v>5</v>
      </c>
      <c r="P81" s="20" t="s">
        <v>284</v>
      </c>
      <c r="Q81" s="20">
        <v>47</v>
      </c>
      <c r="R81" s="20">
        <v>0</v>
      </c>
      <c r="S81" s="20" t="s">
        <v>337</v>
      </c>
      <c r="T81" s="20">
        <v>53</v>
      </c>
      <c r="U81" s="20">
        <v>0</v>
      </c>
      <c r="V81" s="20">
        <v>428</v>
      </c>
    </row>
    <row r="82" spans="1:22" x14ac:dyDescent="0.3">
      <c r="A82" s="20" t="s">
        <v>20</v>
      </c>
      <c r="B82" s="20" t="s">
        <v>21</v>
      </c>
      <c r="C82" s="20" t="s">
        <v>22</v>
      </c>
      <c r="D82" s="20" t="s">
        <v>106</v>
      </c>
      <c r="E82" s="20">
        <v>136</v>
      </c>
      <c r="F82" s="20">
        <v>2015</v>
      </c>
      <c r="G82" s="20" t="s">
        <v>267</v>
      </c>
      <c r="H82" s="20" t="s">
        <v>2</v>
      </c>
      <c r="I82" s="20">
        <v>677113.88187426154</v>
      </c>
      <c r="J82" s="20">
        <v>129000000</v>
      </c>
      <c r="K82" s="20">
        <v>8.1105897102992497</v>
      </c>
      <c r="L82" s="20" t="s">
        <v>289</v>
      </c>
      <c r="M82" s="20">
        <v>51</v>
      </c>
      <c r="N82" s="20">
        <v>0</v>
      </c>
      <c r="O82" s="20">
        <v>17</v>
      </c>
      <c r="P82" s="20" t="s">
        <v>316</v>
      </c>
      <c r="Q82" s="20">
        <v>50</v>
      </c>
      <c r="R82" s="20">
        <v>0</v>
      </c>
      <c r="S82" s="20" t="s">
        <v>291</v>
      </c>
      <c r="T82" s="20">
        <v>59</v>
      </c>
      <c r="U82" s="20">
        <v>0</v>
      </c>
      <c r="V82" s="20">
        <v>136</v>
      </c>
    </row>
    <row r="83" spans="1:22" x14ac:dyDescent="0.3">
      <c r="A83" s="20" t="s">
        <v>39</v>
      </c>
      <c r="B83" s="20" t="s">
        <v>25</v>
      </c>
      <c r="C83" s="20" t="s">
        <v>108</v>
      </c>
      <c r="D83" s="20" t="s">
        <v>109</v>
      </c>
      <c r="E83" s="20">
        <v>78</v>
      </c>
      <c r="F83" s="20">
        <v>2015</v>
      </c>
      <c r="G83" s="20" t="s">
        <v>263</v>
      </c>
      <c r="H83" s="20" t="s">
        <v>2</v>
      </c>
      <c r="I83" s="20">
        <v>677113.88187426154</v>
      </c>
      <c r="J83" s="20">
        <v>137450000</v>
      </c>
      <c r="K83" s="20">
        <v>8.1381447441794865</v>
      </c>
      <c r="L83" s="20" t="s">
        <v>321</v>
      </c>
      <c r="M83" s="20">
        <v>38</v>
      </c>
      <c r="N83" s="20">
        <v>0</v>
      </c>
      <c r="O83" s="20">
        <v>8</v>
      </c>
      <c r="P83" s="20" t="s">
        <v>326</v>
      </c>
      <c r="Q83" s="20">
        <v>46</v>
      </c>
      <c r="R83" s="20">
        <v>0</v>
      </c>
      <c r="S83" s="20" t="s">
        <v>326</v>
      </c>
      <c r="T83" s="20">
        <v>46</v>
      </c>
      <c r="U83" s="20">
        <v>0</v>
      </c>
      <c r="V83" s="20">
        <v>78</v>
      </c>
    </row>
    <row r="84" spans="1:22" x14ac:dyDescent="0.3">
      <c r="A84" s="20" t="s">
        <v>119</v>
      </c>
      <c r="B84" s="20" t="s">
        <v>28</v>
      </c>
      <c r="C84" s="20" t="s">
        <v>120</v>
      </c>
      <c r="D84" s="20" t="s">
        <v>61</v>
      </c>
      <c r="E84" s="20">
        <v>0</v>
      </c>
      <c r="F84" s="20">
        <v>2015</v>
      </c>
      <c r="G84" s="20" t="s">
        <v>275</v>
      </c>
      <c r="H84" s="20" t="s">
        <v>6</v>
      </c>
      <c r="I84" s="20">
        <v>1302262.9310344828</v>
      </c>
      <c r="J84" s="20">
        <v>83000000</v>
      </c>
      <c r="K84" s="20">
        <v>7.9190780923760737</v>
      </c>
      <c r="L84" s="20" t="s">
        <v>312</v>
      </c>
      <c r="M84" s="20">
        <v>61</v>
      </c>
      <c r="N84" s="20">
        <v>0</v>
      </c>
      <c r="O84" s="20">
        <v>6</v>
      </c>
      <c r="P84" s="20" t="s">
        <v>340</v>
      </c>
      <c r="Q84" s="20">
        <v>53</v>
      </c>
      <c r="R84" s="20">
        <v>0</v>
      </c>
      <c r="S84" s="20" t="s">
        <v>280</v>
      </c>
      <c r="T84" s="20">
        <v>47</v>
      </c>
      <c r="U84" s="20">
        <v>0</v>
      </c>
      <c r="V84" s="20">
        <v>0</v>
      </c>
    </row>
    <row r="85" spans="1:22" x14ac:dyDescent="0.3">
      <c r="A85" s="20" t="s">
        <v>87</v>
      </c>
      <c r="B85" s="20" t="s">
        <v>1</v>
      </c>
      <c r="C85" s="20" t="s">
        <v>46</v>
      </c>
      <c r="D85" s="20" t="s">
        <v>116</v>
      </c>
      <c r="E85" s="20">
        <v>27</v>
      </c>
      <c r="F85" s="20">
        <v>2015</v>
      </c>
      <c r="G85" s="20" t="s">
        <v>265</v>
      </c>
      <c r="H85" s="20" t="s">
        <v>246</v>
      </c>
      <c r="I85" s="20">
        <v>17222222.222222224</v>
      </c>
      <c r="J85" s="20">
        <v>465000000</v>
      </c>
      <c r="K85" s="20">
        <v>8.6674529528899544</v>
      </c>
      <c r="L85" s="20" t="s">
        <v>339</v>
      </c>
      <c r="M85" s="20">
        <v>44</v>
      </c>
      <c r="N85" s="20">
        <v>0</v>
      </c>
      <c r="O85" s="20">
        <v>0</v>
      </c>
      <c r="P85" s="20" t="s">
        <v>329</v>
      </c>
      <c r="Q85" s="20">
        <v>52</v>
      </c>
      <c r="R85" s="20">
        <v>0</v>
      </c>
      <c r="S85" s="20" t="s">
        <v>330</v>
      </c>
      <c r="T85" s="20">
        <v>46</v>
      </c>
      <c r="U85" s="20">
        <v>0</v>
      </c>
      <c r="V85" s="20">
        <v>27</v>
      </c>
    </row>
    <row r="86" spans="1:22" x14ac:dyDescent="0.3">
      <c r="A86" s="20" t="s">
        <v>0</v>
      </c>
      <c r="B86" s="20" t="s">
        <v>1</v>
      </c>
      <c r="C86" s="20" t="s">
        <v>2</v>
      </c>
      <c r="D86" s="20" t="s">
        <v>97</v>
      </c>
      <c r="E86" s="20">
        <v>703</v>
      </c>
      <c r="F86" s="20">
        <v>2015</v>
      </c>
      <c r="G86" s="20" t="s">
        <v>260</v>
      </c>
      <c r="H86" s="20" t="s">
        <v>2</v>
      </c>
      <c r="I86" s="20">
        <v>677113.88187426154</v>
      </c>
      <c r="J86" s="20">
        <v>342081697.32038301</v>
      </c>
      <c r="K86" s="20">
        <v>8.5341298383902586</v>
      </c>
      <c r="L86" s="20" t="s">
        <v>328</v>
      </c>
      <c r="M86" s="20">
        <v>43</v>
      </c>
      <c r="N86" s="20">
        <v>0</v>
      </c>
      <c r="O86" s="20">
        <v>6</v>
      </c>
      <c r="P86" s="20" t="s">
        <v>327</v>
      </c>
      <c r="Q86" s="20">
        <v>56</v>
      </c>
      <c r="R86" s="20">
        <v>0</v>
      </c>
      <c r="S86" s="20" t="s">
        <v>285</v>
      </c>
      <c r="T86" s="20">
        <v>41</v>
      </c>
      <c r="U86" s="20">
        <v>0</v>
      </c>
      <c r="V86" s="20">
        <v>703</v>
      </c>
    </row>
    <row r="87" spans="1:22" x14ac:dyDescent="0.3">
      <c r="A87" s="20" t="s">
        <v>56</v>
      </c>
      <c r="B87" s="20" t="s">
        <v>57</v>
      </c>
      <c r="C87" s="20" t="s">
        <v>103</v>
      </c>
      <c r="D87" s="20" t="s">
        <v>104</v>
      </c>
      <c r="E87" s="20">
        <v>187</v>
      </c>
      <c r="F87" s="20">
        <v>2015</v>
      </c>
      <c r="G87" s="20" t="s">
        <v>262</v>
      </c>
      <c r="H87" s="20" t="s">
        <v>29</v>
      </c>
      <c r="I87" s="20">
        <v>2386417.3228346459</v>
      </c>
      <c r="J87" s="20">
        <v>468700000</v>
      </c>
      <c r="K87" s="20">
        <v>8.6708949535202109</v>
      </c>
      <c r="L87" s="20" t="s">
        <v>281</v>
      </c>
      <c r="M87" s="20">
        <v>42</v>
      </c>
      <c r="N87" s="20">
        <v>0</v>
      </c>
      <c r="O87" s="20">
        <v>10</v>
      </c>
      <c r="P87" s="20" t="s">
        <v>282</v>
      </c>
      <c r="Q87" s="20">
        <v>41</v>
      </c>
      <c r="R87" s="20">
        <v>0</v>
      </c>
      <c r="S87" s="20" t="s">
        <v>335</v>
      </c>
      <c r="T87" s="20">
        <v>42</v>
      </c>
      <c r="U87" s="20">
        <v>0</v>
      </c>
      <c r="V87" s="20">
        <v>187</v>
      </c>
    </row>
    <row r="88" spans="1:22" x14ac:dyDescent="0.3">
      <c r="A88" s="20" t="s">
        <v>90</v>
      </c>
      <c r="B88" s="20" t="s">
        <v>34</v>
      </c>
      <c r="C88" s="20" t="s">
        <v>54</v>
      </c>
      <c r="D88" s="20" t="s">
        <v>112</v>
      </c>
      <c r="E88" s="20">
        <v>36</v>
      </c>
      <c r="F88" s="20">
        <v>2015</v>
      </c>
      <c r="G88" s="20" t="s">
        <v>269</v>
      </c>
      <c r="H88" s="20" t="s">
        <v>6</v>
      </c>
      <c r="I88" s="20">
        <v>1302262.9310344828</v>
      </c>
      <c r="J88" s="20">
        <v>103250000</v>
      </c>
      <c r="K88" s="20">
        <v>8.0138900603284391</v>
      </c>
      <c r="L88" s="20" t="s">
        <v>324</v>
      </c>
      <c r="M88" s="20">
        <v>44</v>
      </c>
      <c r="N88" s="20">
        <v>1</v>
      </c>
      <c r="O88" s="20">
        <v>15</v>
      </c>
      <c r="P88" s="20" t="s">
        <v>334</v>
      </c>
      <c r="Q88" s="20">
        <v>38</v>
      </c>
      <c r="R88" s="20">
        <v>0</v>
      </c>
      <c r="S88" s="20" t="s">
        <v>305</v>
      </c>
      <c r="T88" s="20">
        <v>63</v>
      </c>
      <c r="U88" s="20">
        <v>0</v>
      </c>
      <c r="V88" s="20">
        <v>36</v>
      </c>
    </row>
    <row r="89" spans="1:22" x14ac:dyDescent="0.3">
      <c r="A89" s="20" t="s">
        <v>76</v>
      </c>
      <c r="B89" s="20" t="s">
        <v>18</v>
      </c>
      <c r="C89" s="20" t="s">
        <v>110</v>
      </c>
      <c r="D89" s="20" t="s">
        <v>111</v>
      </c>
      <c r="E89" s="20">
        <v>67</v>
      </c>
      <c r="F89" s="20">
        <v>2015</v>
      </c>
      <c r="G89" s="20" t="s">
        <v>268</v>
      </c>
      <c r="H89" s="20" t="s">
        <v>29</v>
      </c>
      <c r="I89" s="20">
        <v>2386417.3228346459</v>
      </c>
      <c r="J89" s="20">
        <v>137450000</v>
      </c>
      <c r="K89" s="20">
        <v>8.1381447441794865</v>
      </c>
      <c r="L89" s="20" t="s">
        <v>294</v>
      </c>
      <c r="M89" s="20">
        <v>59</v>
      </c>
      <c r="N89" s="20">
        <v>0</v>
      </c>
      <c r="O89" s="20">
        <v>15</v>
      </c>
      <c r="P89" s="20" t="s">
        <v>290</v>
      </c>
      <c r="Q89" s="20">
        <v>43</v>
      </c>
      <c r="R89" s="20">
        <v>0</v>
      </c>
      <c r="S89" s="20" t="s">
        <v>331</v>
      </c>
      <c r="T89" s="20">
        <v>44</v>
      </c>
      <c r="U89" s="20">
        <v>0</v>
      </c>
      <c r="V89" s="20">
        <v>67</v>
      </c>
    </row>
    <row r="90" spans="1:22" x14ac:dyDescent="0.3">
      <c r="A90" s="20" t="s">
        <v>8</v>
      </c>
      <c r="B90" s="20" t="s">
        <v>9</v>
      </c>
      <c r="C90" s="20" t="s">
        <v>35</v>
      </c>
      <c r="D90" s="20" t="s">
        <v>101</v>
      </c>
      <c r="E90" s="20">
        <v>257</v>
      </c>
      <c r="F90" s="20">
        <v>2015</v>
      </c>
      <c r="G90" s="20" t="s">
        <v>270</v>
      </c>
      <c r="H90" s="20" t="s">
        <v>2</v>
      </c>
      <c r="I90" s="20">
        <v>677113.88187426154</v>
      </c>
      <c r="J90" s="20">
        <v>186400000</v>
      </c>
      <c r="K90" s="20">
        <v>8.2704459080179618</v>
      </c>
      <c r="L90" s="20" t="s">
        <v>359</v>
      </c>
      <c r="M90" s="20">
        <v>39</v>
      </c>
      <c r="N90" s="20">
        <v>1</v>
      </c>
      <c r="O90" s="20">
        <v>13</v>
      </c>
      <c r="P90" s="20" t="s">
        <v>332</v>
      </c>
      <c r="Q90" s="20">
        <v>62</v>
      </c>
      <c r="R90" s="20">
        <v>0</v>
      </c>
      <c r="S90" s="20" t="s">
        <v>319</v>
      </c>
      <c r="T90" s="20">
        <v>47</v>
      </c>
      <c r="U90" s="20">
        <v>0</v>
      </c>
      <c r="V90" s="20">
        <v>257</v>
      </c>
    </row>
    <row r="91" spans="1:22" x14ac:dyDescent="0.3">
      <c r="A91" s="20" t="s">
        <v>4</v>
      </c>
      <c r="B91" s="20" t="s">
        <v>5</v>
      </c>
      <c r="C91" s="20" t="s">
        <v>6</v>
      </c>
      <c r="D91" s="20" t="s">
        <v>75</v>
      </c>
      <c r="E91" s="20">
        <v>398</v>
      </c>
      <c r="F91" s="20">
        <v>2016</v>
      </c>
      <c r="G91" s="20" t="s">
        <v>261</v>
      </c>
      <c r="H91" s="20" t="s">
        <v>6</v>
      </c>
      <c r="I91" s="20">
        <v>1342278.7342012599</v>
      </c>
      <c r="J91" s="20">
        <v>315294113.39566338</v>
      </c>
      <c r="K91" s="20">
        <v>8.4987158624585106</v>
      </c>
      <c r="L91" s="20" t="s">
        <v>338</v>
      </c>
      <c r="M91" s="20">
        <v>59</v>
      </c>
      <c r="N91" s="20">
        <v>0</v>
      </c>
      <c r="O91" s="20">
        <v>6</v>
      </c>
      <c r="P91" s="20" t="s">
        <v>344</v>
      </c>
      <c r="Q91" s="20">
        <v>47</v>
      </c>
      <c r="R91" s="20">
        <v>0</v>
      </c>
      <c r="S91" s="20" t="s">
        <v>337</v>
      </c>
      <c r="T91" s="20">
        <v>54</v>
      </c>
      <c r="U91" s="20">
        <v>0</v>
      </c>
      <c r="V91" s="20">
        <v>398</v>
      </c>
    </row>
    <row r="92" spans="1:22" x14ac:dyDescent="0.3">
      <c r="A92" s="20" t="s">
        <v>20</v>
      </c>
      <c r="B92" s="20" t="s">
        <v>21</v>
      </c>
      <c r="C92" s="20" t="s">
        <v>22</v>
      </c>
      <c r="D92" s="20" t="s">
        <v>79</v>
      </c>
      <c r="E92" s="20">
        <v>173</v>
      </c>
      <c r="F92" s="20">
        <v>2016</v>
      </c>
      <c r="G92" s="20" t="s">
        <v>267</v>
      </c>
      <c r="H92" s="20" t="s">
        <v>2</v>
      </c>
      <c r="I92" s="20">
        <v>556599.93293156277</v>
      </c>
      <c r="J92" s="20">
        <v>90342152.835433647</v>
      </c>
      <c r="K92" s="20">
        <v>7.9558904354993309</v>
      </c>
      <c r="L92" s="20" t="s">
        <v>289</v>
      </c>
      <c r="M92" s="20">
        <v>52</v>
      </c>
      <c r="N92" s="20">
        <v>0</v>
      </c>
      <c r="O92" s="20">
        <v>18</v>
      </c>
      <c r="P92" s="20" t="s">
        <v>316</v>
      </c>
      <c r="Q92" s="20">
        <v>51</v>
      </c>
      <c r="R92" s="20">
        <v>0</v>
      </c>
      <c r="S92" s="20" t="s">
        <v>291</v>
      </c>
      <c r="T92" s="20">
        <v>60</v>
      </c>
      <c r="U92" s="20">
        <v>0</v>
      </c>
      <c r="V92" s="20">
        <v>173</v>
      </c>
    </row>
    <row r="93" spans="1:22" x14ac:dyDescent="0.3">
      <c r="A93" s="20" t="s">
        <v>39</v>
      </c>
      <c r="B93" s="20" t="s">
        <v>25</v>
      </c>
      <c r="C93" s="20" t="s">
        <v>40</v>
      </c>
      <c r="D93" s="20" t="s">
        <v>85</v>
      </c>
      <c r="E93" s="20">
        <v>29</v>
      </c>
      <c r="F93" s="20">
        <v>2016</v>
      </c>
      <c r="G93" s="20" t="s">
        <v>264</v>
      </c>
      <c r="H93" s="20" t="s">
        <v>6</v>
      </c>
      <c r="I93" s="20">
        <v>1342278.7342012599</v>
      </c>
      <c r="J93" s="20">
        <v>124672170.91289842</v>
      </c>
      <c r="K93" s="20">
        <v>8.0957695219005679</v>
      </c>
      <c r="L93" s="20" t="s">
        <v>342</v>
      </c>
      <c r="M93" s="20">
        <v>51</v>
      </c>
      <c r="N93" s="20">
        <v>0</v>
      </c>
      <c r="O93" s="20">
        <v>15</v>
      </c>
      <c r="P93" s="20" t="s">
        <v>343</v>
      </c>
      <c r="Q93" s="20">
        <v>57</v>
      </c>
      <c r="R93" s="20">
        <v>0</v>
      </c>
      <c r="S93" s="20" t="s">
        <v>315</v>
      </c>
      <c r="T93" s="20">
        <v>45</v>
      </c>
      <c r="U93" s="20">
        <v>0</v>
      </c>
      <c r="V93" s="20">
        <v>29</v>
      </c>
    </row>
    <row r="94" spans="1:22" x14ac:dyDescent="0.3">
      <c r="A94" s="20" t="s">
        <v>45</v>
      </c>
      <c r="B94" s="20" t="s">
        <v>28</v>
      </c>
      <c r="C94" s="20" t="s">
        <v>46</v>
      </c>
      <c r="D94" s="20" t="s">
        <v>30</v>
      </c>
      <c r="E94" s="20">
        <v>76</v>
      </c>
      <c r="F94" s="20">
        <v>2016</v>
      </c>
      <c r="G94" s="20" t="s">
        <v>265</v>
      </c>
      <c r="H94" s="20" t="s">
        <v>246</v>
      </c>
      <c r="I94" s="20">
        <v>2894559.7304031639</v>
      </c>
      <c r="J94" s="20">
        <v>219986539.51064044</v>
      </c>
      <c r="K94" s="20">
        <v>8.342396108117228</v>
      </c>
      <c r="L94" s="20" t="s">
        <v>339</v>
      </c>
      <c r="M94" s="20">
        <v>45</v>
      </c>
      <c r="N94" s="20">
        <v>0</v>
      </c>
      <c r="O94" s="20">
        <v>1</v>
      </c>
      <c r="P94" s="20" t="s">
        <v>329</v>
      </c>
      <c r="Q94" s="20">
        <v>53</v>
      </c>
      <c r="R94" s="20">
        <v>0</v>
      </c>
      <c r="S94" s="20" t="s">
        <v>330</v>
      </c>
      <c r="T94" s="20">
        <v>47</v>
      </c>
      <c r="U94" s="20">
        <v>0</v>
      </c>
      <c r="V94" s="20">
        <v>76</v>
      </c>
    </row>
    <row r="95" spans="1:22" x14ac:dyDescent="0.3">
      <c r="A95" s="20" t="s">
        <v>71</v>
      </c>
      <c r="B95" s="20" t="s">
        <v>5</v>
      </c>
      <c r="C95" s="20" t="s">
        <v>2</v>
      </c>
      <c r="D95" s="20" t="s">
        <v>72</v>
      </c>
      <c r="E95" s="20">
        <v>765</v>
      </c>
      <c r="F95" s="20">
        <v>2016</v>
      </c>
      <c r="G95" s="20" t="s">
        <v>260</v>
      </c>
      <c r="H95" s="20" t="s">
        <v>2</v>
      </c>
      <c r="I95" s="20">
        <v>556599.93293156277</v>
      </c>
      <c r="J95" s="20">
        <v>275706182.02317637</v>
      </c>
      <c r="K95" s="20">
        <v>8.4404465041850347</v>
      </c>
      <c r="L95" s="20" t="s">
        <v>328</v>
      </c>
      <c r="M95" s="20">
        <v>44</v>
      </c>
      <c r="N95" s="20">
        <v>0</v>
      </c>
      <c r="O95" s="20">
        <v>7</v>
      </c>
      <c r="P95" s="20" t="s">
        <v>327</v>
      </c>
      <c r="Q95" s="20">
        <v>57</v>
      </c>
      <c r="R95" s="20">
        <v>0</v>
      </c>
      <c r="S95" s="20" t="s">
        <v>285</v>
      </c>
      <c r="T95" s="20">
        <v>42</v>
      </c>
      <c r="U95" s="20">
        <v>0</v>
      </c>
      <c r="V95" s="20">
        <v>765</v>
      </c>
    </row>
    <row r="96" spans="1:22" x14ac:dyDescent="0.3">
      <c r="A96" s="20" t="s">
        <v>53</v>
      </c>
      <c r="B96" s="20" t="s">
        <v>5</v>
      </c>
      <c r="C96" s="20" t="s">
        <v>93</v>
      </c>
      <c r="D96" s="20" t="s">
        <v>92</v>
      </c>
      <c r="E96" s="20">
        <v>1</v>
      </c>
      <c r="F96" s="20">
        <v>2016</v>
      </c>
      <c r="G96" s="20" t="s">
        <v>275</v>
      </c>
      <c r="H96" s="20" t="s">
        <v>2</v>
      </c>
      <c r="I96" s="20">
        <v>556599.93293156277</v>
      </c>
      <c r="J96" s="20">
        <v>96089720.598823935</v>
      </c>
      <c r="K96" s="20">
        <v>7.9826769305823042</v>
      </c>
      <c r="L96" s="20" t="s">
        <v>312</v>
      </c>
      <c r="M96" s="20">
        <v>62</v>
      </c>
      <c r="N96" s="20">
        <v>0</v>
      </c>
      <c r="O96" s="20">
        <v>7</v>
      </c>
      <c r="P96" s="20" t="s">
        <v>340</v>
      </c>
      <c r="Q96" s="20">
        <v>54</v>
      </c>
      <c r="R96" s="20">
        <v>0</v>
      </c>
      <c r="S96" s="20" t="s">
        <v>280</v>
      </c>
      <c r="T96" s="20">
        <v>48</v>
      </c>
      <c r="U96" s="20">
        <v>0</v>
      </c>
      <c r="V96" s="20">
        <v>1</v>
      </c>
    </row>
    <row r="97" spans="1:22" x14ac:dyDescent="0.3">
      <c r="A97" s="20" t="s">
        <v>13</v>
      </c>
      <c r="B97" s="20" t="s">
        <v>14</v>
      </c>
      <c r="C97" s="20" t="s">
        <v>15</v>
      </c>
      <c r="D97" s="20" t="s">
        <v>74</v>
      </c>
      <c r="E97" s="20">
        <v>468</v>
      </c>
      <c r="F97" s="20">
        <v>2016</v>
      </c>
      <c r="G97" s="20" t="s">
        <v>262</v>
      </c>
      <c r="H97" s="20" t="s">
        <v>29</v>
      </c>
      <c r="I97" s="20">
        <v>742096.25543391914</v>
      </c>
      <c r="J97" s="20">
        <v>213207480.69162339</v>
      </c>
      <c r="K97" s="20">
        <v>8.3288024384694381</v>
      </c>
      <c r="L97" s="20" t="s">
        <v>281</v>
      </c>
      <c r="M97" s="20">
        <v>43</v>
      </c>
      <c r="N97" s="20">
        <v>0</v>
      </c>
      <c r="O97" s="20">
        <v>11</v>
      </c>
      <c r="P97" s="20" t="s">
        <v>282</v>
      </c>
      <c r="Q97" s="20">
        <v>42</v>
      </c>
      <c r="R97" s="20">
        <v>0</v>
      </c>
      <c r="S97" s="20" t="s">
        <v>335</v>
      </c>
      <c r="T97" s="20">
        <v>43</v>
      </c>
      <c r="U97" s="20">
        <v>0</v>
      </c>
      <c r="V97" s="20">
        <v>460</v>
      </c>
    </row>
    <row r="98" spans="1:22" x14ac:dyDescent="0.3">
      <c r="A98" s="20" t="s">
        <v>42</v>
      </c>
      <c r="B98" s="20" t="s">
        <v>43</v>
      </c>
      <c r="C98" s="20" t="s">
        <v>29</v>
      </c>
      <c r="D98" s="20" t="s">
        <v>89</v>
      </c>
      <c r="E98" s="20">
        <v>8</v>
      </c>
      <c r="F98" s="20">
        <v>2016</v>
      </c>
      <c r="G98" s="20" t="s">
        <v>263</v>
      </c>
      <c r="H98" s="20" t="s">
        <v>29</v>
      </c>
      <c r="I98" s="20">
        <v>742096.25543391914</v>
      </c>
      <c r="J98" s="20">
        <v>140030336.89492214</v>
      </c>
      <c r="K98" s="20">
        <v>8.1462221336696228</v>
      </c>
      <c r="L98" s="20" t="s">
        <v>321</v>
      </c>
      <c r="M98" s="20">
        <v>39</v>
      </c>
      <c r="N98" s="20">
        <v>0</v>
      </c>
      <c r="O98" s="20">
        <v>9</v>
      </c>
      <c r="P98" s="20" t="s">
        <v>283</v>
      </c>
      <c r="Q98" s="20">
        <v>58</v>
      </c>
      <c r="R98" s="20">
        <v>0</v>
      </c>
      <c r="S98" s="20" t="s">
        <v>326</v>
      </c>
      <c r="T98" s="20">
        <v>47</v>
      </c>
      <c r="U98" s="20">
        <v>0</v>
      </c>
      <c r="V98" s="20">
        <v>8</v>
      </c>
    </row>
    <row r="99" spans="1:22" x14ac:dyDescent="0.3">
      <c r="A99" s="20" t="s">
        <v>90</v>
      </c>
      <c r="B99" s="20" t="s">
        <v>34</v>
      </c>
      <c r="C99" s="20" t="s">
        <v>54</v>
      </c>
      <c r="D99" s="20" t="s">
        <v>91</v>
      </c>
      <c r="E99" s="20">
        <v>2</v>
      </c>
      <c r="F99" s="20">
        <v>2016</v>
      </c>
      <c r="G99" s="20" t="s">
        <v>269</v>
      </c>
      <c r="H99" s="20" t="s">
        <v>6</v>
      </c>
      <c r="I99" s="20">
        <v>1342278.7342012599</v>
      </c>
      <c r="J99" s="20">
        <v>77694251.438472927</v>
      </c>
      <c r="K99" s="20">
        <v>7.8903888867428993</v>
      </c>
      <c r="L99" s="20" t="s">
        <v>324</v>
      </c>
      <c r="M99" s="20">
        <v>45</v>
      </c>
      <c r="N99" s="20">
        <v>1</v>
      </c>
      <c r="O99" s="20">
        <v>16</v>
      </c>
      <c r="P99" s="20" t="s">
        <v>334</v>
      </c>
      <c r="Q99" s="20">
        <v>39</v>
      </c>
      <c r="R99" s="20">
        <v>0</v>
      </c>
      <c r="S99" s="20" t="s">
        <v>341</v>
      </c>
      <c r="T99" s="20">
        <v>42</v>
      </c>
      <c r="U99" s="20">
        <v>0</v>
      </c>
      <c r="V99" s="20">
        <v>2</v>
      </c>
    </row>
    <row r="100" spans="1:22" x14ac:dyDescent="0.3">
      <c r="A100" s="20" t="s">
        <v>27</v>
      </c>
      <c r="B100" s="20" t="s">
        <v>28</v>
      </c>
      <c r="C100" s="20" t="s">
        <v>83</v>
      </c>
      <c r="D100" s="20" t="s">
        <v>84</v>
      </c>
      <c r="E100" s="20">
        <v>63</v>
      </c>
      <c r="F100" s="20">
        <v>2016</v>
      </c>
      <c r="G100" s="20" t="s">
        <v>268</v>
      </c>
      <c r="H100" s="20" t="s">
        <v>6</v>
      </c>
      <c r="I100" s="20">
        <v>1342278.7342012599</v>
      </c>
      <c r="J100" s="20">
        <v>142740601.47998515</v>
      </c>
      <c r="K100" s="20">
        <v>8.154547522453754</v>
      </c>
      <c r="L100" s="20" t="s">
        <v>294</v>
      </c>
      <c r="M100" s="20">
        <v>60</v>
      </c>
      <c r="N100" s="20">
        <v>0</v>
      </c>
      <c r="O100" s="20">
        <v>16</v>
      </c>
      <c r="P100" s="20" t="s">
        <v>290</v>
      </c>
      <c r="Q100" s="20">
        <v>44</v>
      </c>
      <c r="R100" s="20">
        <v>0</v>
      </c>
      <c r="S100" s="20" t="s">
        <v>331</v>
      </c>
      <c r="T100" s="20">
        <v>45</v>
      </c>
      <c r="U100" s="20">
        <v>0</v>
      </c>
      <c r="V100" s="20">
        <v>71</v>
      </c>
    </row>
    <row r="101" spans="1:22" x14ac:dyDescent="0.3">
      <c r="A101" s="20" t="s">
        <v>8</v>
      </c>
      <c r="B101" s="20" t="s">
        <v>9</v>
      </c>
      <c r="C101" s="20" t="s">
        <v>35</v>
      </c>
      <c r="D101" s="20" t="s">
        <v>80</v>
      </c>
      <c r="E101" s="20">
        <v>138</v>
      </c>
      <c r="F101" s="20">
        <v>2016</v>
      </c>
      <c r="G101" s="20" t="s">
        <v>270</v>
      </c>
      <c r="H101" s="20" t="s">
        <v>2</v>
      </c>
      <c r="I101" s="20">
        <v>556599.93293156277</v>
      </c>
      <c r="J101" s="20">
        <v>137320072.30985913</v>
      </c>
      <c r="K101" s="20">
        <v>8.1377340234441036</v>
      </c>
      <c r="L101" s="20" t="s">
        <v>359</v>
      </c>
      <c r="M101" s="20">
        <v>40</v>
      </c>
      <c r="N101" s="20">
        <v>1</v>
      </c>
      <c r="O101" s="20">
        <v>14</v>
      </c>
      <c r="P101" s="20" t="s">
        <v>332</v>
      </c>
      <c r="Q101" s="20">
        <v>63</v>
      </c>
      <c r="R101" s="20">
        <v>0</v>
      </c>
      <c r="S101" s="20" t="s">
        <v>319</v>
      </c>
      <c r="T101" s="20">
        <v>48</v>
      </c>
      <c r="U101" s="20">
        <v>0</v>
      </c>
      <c r="V101" s="20">
        <v>138</v>
      </c>
    </row>
    <row r="102" spans="1:22" x14ac:dyDescent="0.3">
      <c r="A102" s="20" t="s">
        <v>4</v>
      </c>
      <c r="B102" s="20" t="s">
        <v>5</v>
      </c>
      <c r="C102" s="20" t="s">
        <v>6</v>
      </c>
      <c r="D102" s="20" t="s">
        <v>7</v>
      </c>
      <c r="E102" s="20">
        <v>522</v>
      </c>
      <c r="F102" s="20">
        <v>2017</v>
      </c>
      <c r="G102" s="20" t="s">
        <v>261</v>
      </c>
      <c r="H102" s="20" t="s">
        <v>6</v>
      </c>
      <c r="I102" s="20">
        <v>989409.87853109417</v>
      </c>
      <c r="J102" s="20">
        <v>271995935.1536622</v>
      </c>
      <c r="K102" s="20">
        <v>8.434562413763885</v>
      </c>
      <c r="L102" s="20" t="s">
        <v>338</v>
      </c>
      <c r="M102" s="20">
        <v>60</v>
      </c>
      <c r="N102" s="20">
        <v>0</v>
      </c>
      <c r="O102" s="20">
        <v>7</v>
      </c>
      <c r="P102" s="20" t="s">
        <v>344</v>
      </c>
      <c r="Q102" s="20">
        <v>48</v>
      </c>
      <c r="R102" s="20">
        <v>0</v>
      </c>
      <c r="S102" s="20" t="s">
        <v>345</v>
      </c>
      <c r="T102" s="20">
        <v>56</v>
      </c>
      <c r="U102" s="20">
        <v>0</v>
      </c>
      <c r="V102" s="20">
        <v>522</v>
      </c>
    </row>
    <row r="103" spans="1:22" x14ac:dyDescent="0.3">
      <c r="A103" s="20" t="s">
        <v>20</v>
      </c>
      <c r="B103" s="20" t="s">
        <v>21</v>
      </c>
      <c r="C103" s="20" t="s">
        <v>22</v>
      </c>
      <c r="D103" s="20" t="s">
        <v>23</v>
      </c>
      <c r="E103" s="20">
        <v>187</v>
      </c>
      <c r="F103" s="20">
        <v>2017</v>
      </c>
      <c r="G103" s="20" t="s">
        <v>267</v>
      </c>
      <c r="H103" s="20" t="s">
        <v>2</v>
      </c>
      <c r="I103" s="20">
        <v>601144.45749698603</v>
      </c>
      <c r="J103" s="20">
        <v>114031686.68107775</v>
      </c>
      <c r="K103" s="20">
        <v>8.0570255481662052</v>
      </c>
      <c r="L103" s="20" t="s">
        <v>289</v>
      </c>
      <c r="M103" s="20">
        <v>53</v>
      </c>
      <c r="N103" s="20">
        <v>0</v>
      </c>
      <c r="O103" s="20">
        <v>19</v>
      </c>
      <c r="P103" s="20" t="s">
        <v>316</v>
      </c>
      <c r="Q103" s="20">
        <v>52</v>
      </c>
      <c r="R103" s="20">
        <v>0</v>
      </c>
      <c r="S103" s="20" t="s">
        <v>291</v>
      </c>
      <c r="T103" s="20">
        <v>61</v>
      </c>
      <c r="U103" s="20">
        <v>0</v>
      </c>
      <c r="V103" s="20">
        <v>187</v>
      </c>
    </row>
    <row r="104" spans="1:22" x14ac:dyDescent="0.3">
      <c r="A104" s="20" t="s">
        <v>39</v>
      </c>
      <c r="B104" s="20" t="s">
        <v>25</v>
      </c>
      <c r="C104" s="20" t="s">
        <v>40</v>
      </c>
      <c r="D104" s="20" t="s">
        <v>41</v>
      </c>
      <c r="E104" s="20">
        <v>47</v>
      </c>
      <c r="F104" s="20">
        <v>2017</v>
      </c>
      <c r="G104" s="20" t="s">
        <v>264</v>
      </c>
      <c r="H104" s="20" t="s">
        <v>6</v>
      </c>
      <c r="I104" s="20">
        <v>989409.87853109417</v>
      </c>
      <c r="J104" s="20">
        <v>120307766.93700728</v>
      </c>
      <c r="K104" s="20">
        <v>8.0802936658186333</v>
      </c>
      <c r="L104" s="20" t="s">
        <v>342</v>
      </c>
      <c r="M104" s="20">
        <v>52</v>
      </c>
      <c r="N104" s="20">
        <v>0</v>
      </c>
      <c r="O104" s="20">
        <v>16</v>
      </c>
      <c r="P104" s="20" t="s">
        <v>343</v>
      </c>
      <c r="Q104" s="20">
        <v>58</v>
      </c>
      <c r="R104" s="20">
        <v>0</v>
      </c>
      <c r="S104" s="20" t="s">
        <v>315</v>
      </c>
      <c r="T104" s="20">
        <v>4</v>
      </c>
      <c r="U104" s="20">
        <v>0</v>
      </c>
      <c r="V104" s="20">
        <v>47</v>
      </c>
    </row>
    <row r="105" spans="1:22" x14ac:dyDescent="0.3">
      <c r="A105" s="20" t="s">
        <v>45</v>
      </c>
      <c r="B105" s="20" t="s">
        <v>28</v>
      </c>
      <c r="C105" s="20" t="s">
        <v>46</v>
      </c>
      <c r="D105" s="20" t="s">
        <v>47</v>
      </c>
      <c r="E105" s="20">
        <v>30</v>
      </c>
      <c r="F105" s="20">
        <v>2017</v>
      </c>
      <c r="G105" s="20" t="s">
        <v>265</v>
      </c>
      <c r="H105" s="20" t="s">
        <v>246</v>
      </c>
      <c r="I105" s="20">
        <v>7471377.7790958835</v>
      </c>
      <c r="J105" s="20">
        <v>224141333.3728765</v>
      </c>
      <c r="K105" s="20">
        <v>8.3505219511380044</v>
      </c>
      <c r="L105" s="20" t="s">
        <v>339</v>
      </c>
      <c r="M105" s="20">
        <v>46</v>
      </c>
      <c r="N105" s="20">
        <v>0</v>
      </c>
      <c r="O105" s="20">
        <v>2</v>
      </c>
      <c r="P105" s="20" t="s">
        <v>329</v>
      </c>
      <c r="Q105" s="20">
        <v>54</v>
      </c>
      <c r="R105" s="20">
        <v>0</v>
      </c>
      <c r="S105" s="20" t="s">
        <v>330</v>
      </c>
      <c r="T105" s="20">
        <v>48</v>
      </c>
      <c r="U105" s="20">
        <v>0</v>
      </c>
      <c r="V105" s="20">
        <v>30</v>
      </c>
    </row>
    <row r="106" spans="1:22" x14ac:dyDescent="0.3">
      <c r="A106" s="20" t="s">
        <v>0</v>
      </c>
      <c r="B106" s="20" t="s">
        <v>1</v>
      </c>
      <c r="C106" s="20" t="s">
        <v>2</v>
      </c>
      <c r="D106" s="20" t="s">
        <v>3</v>
      </c>
      <c r="E106" s="20">
        <v>668</v>
      </c>
      <c r="F106" s="20">
        <v>2017</v>
      </c>
      <c r="G106" s="20" t="s">
        <v>260</v>
      </c>
      <c r="H106" s="20" t="s">
        <v>2</v>
      </c>
      <c r="I106" s="20">
        <v>601144.45749698603</v>
      </c>
      <c r="J106" s="20">
        <v>324302505.29793233</v>
      </c>
      <c r="K106" s="20">
        <v>8.5109503036925993</v>
      </c>
      <c r="L106" s="20" t="s">
        <v>328</v>
      </c>
      <c r="M106" s="20">
        <v>45</v>
      </c>
      <c r="N106" s="20">
        <v>0</v>
      </c>
      <c r="O106" s="20">
        <v>8</v>
      </c>
      <c r="P106" s="20" t="s">
        <v>284</v>
      </c>
      <c r="Q106" s="20">
        <v>49</v>
      </c>
      <c r="R106" s="20">
        <v>0</v>
      </c>
      <c r="S106" s="20" t="s">
        <v>360</v>
      </c>
      <c r="T106" s="20">
        <v>43</v>
      </c>
      <c r="U106" s="20">
        <v>0</v>
      </c>
      <c r="V106" s="20">
        <v>668</v>
      </c>
    </row>
    <row r="107" spans="1:22" x14ac:dyDescent="0.3">
      <c r="A107" s="20" t="s">
        <v>13</v>
      </c>
      <c r="B107" s="20" t="s">
        <v>14</v>
      </c>
      <c r="C107" s="20" t="s">
        <v>15</v>
      </c>
      <c r="D107" s="20" t="s">
        <v>16</v>
      </c>
      <c r="E107" s="20">
        <v>368</v>
      </c>
      <c r="F107" s="20">
        <v>2017</v>
      </c>
      <c r="G107" s="20" t="s">
        <v>262</v>
      </c>
      <c r="H107" s="20" t="s">
        <v>29</v>
      </c>
      <c r="I107" s="20">
        <v>1038747.7790548984</v>
      </c>
      <c r="J107" s="20">
        <v>261532850.72135091</v>
      </c>
      <c r="K107" s="20">
        <v>8.4175262476619981</v>
      </c>
      <c r="L107" s="20" t="s">
        <v>281</v>
      </c>
      <c r="M107" s="20">
        <v>44</v>
      </c>
      <c r="N107" s="20">
        <v>0</v>
      </c>
      <c r="O107" s="20">
        <v>12</v>
      </c>
      <c r="P107" s="20" t="s">
        <v>282</v>
      </c>
      <c r="Q107" s="20">
        <v>43</v>
      </c>
      <c r="R107" s="20">
        <v>0</v>
      </c>
      <c r="S107" s="20" t="s">
        <v>335</v>
      </c>
      <c r="T107" s="20">
        <v>44</v>
      </c>
      <c r="U107" s="20">
        <v>0</v>
      </c>
      <c r="V107" s="20">
        <v>368</v>
      </c>
    </row>
    <row r="108" spans="1:22" x14ac:dyDescent="0.3">
      <c r="A108" s="20" t="s">
        <v>27</v>
      </c>
      <c r="B108" s="20" t="s">
        <v>28</v>
      </c>
      <c r="C108" s="20" t="s">
        <v>29</v>
      </c>
      <c r="D108" s="20" t="s">
        <v>30</v>
      </c>
      <c r="E108" s="20">
        <v>57</v>
      </c>
      <c r="F108" s="20">
        <v>2017</v>
      </c>
      <c r="G108" s="20" t="s">
        <v>263</v>
      </c>
      <c r="H108" s="20" t="s">
        <v>29</v>
      </c>
      <c r="I108" s="20">
        <v>1038747.7790548984</v>
      </c>
      <c r="J108" s="20">
        <v>179934955.37698087</v>
      </c>
      <c r="K108" s="20">
        <v>8.2551155405143426</v>
      </c>
      <c r="L108" s="20" t="s">
        <v>321</v>
      </c>
      <c r="M108" s="20">
        <v>40</v>
      </c>
      <c r="N108" s="20">
        <v>0</v>
      </c>
      <c r="O108" s="20">
        <v>10</v>
      </c>
      <c r="P108" s="20" t="s">
        <v>283</v>
      </c>
      <c r="Q108" s="20">
        <v>59</v>
      </c>
      <c r="R108" s="20">
        <v>0</v>
      </c>
      <c r="S108" s="20" t="s">
        <v>346</v>
      </c>
      <c r="T108" s="20">
        <v>49</v>
      </c>
      <c r="U108" s="20">
        <v>0</v>
      </c>
      <c r="V108" s="20">
        <v>105</v>
      </c>
    </row>
    <row r="109" spans="1:22" x14ac:dyDescent="0.3">
      <c r="A109" s="20" t="s">
        <v>53</v>
      </c>
      <c r="B109" s="20" t="s">
        <v>5</v>
      </c>
      <c r="C109" s="20" t="s">
        <v>54</v>
      </c>
      <c r="D109" s="20" t="s">
        <v>55</v>
      </c>
      <c r="E109" s="20">
        <v>5</v>
      </c>
      <c r="F109" s="20">
        <v>2017</v>
      </c>
      <c r="G109" s="20" t="s">
        <v>269</v>
      </c>
      <c r="H109" s="20" t="s">
        <v>6</v>
      </c>
      <c r="I109" s="20">
        <v>989409.87853109417</v>
      </c>
      <c r="J109" s="20">
        <v>114028145.87416327</v>
      </c>
      <c r="K109" s="20">
        <v>8.0570120626445565</v>
      </c>
      <c r="L109" s="20" t="s">
        <v>347</v>
      </c>
      <c r="M109" s="20">
        <v>49</v>
      </c>
      <c r="N109" s="20">
        <v>0</v>
      </c>
      <c r="O109" s="20">
        <v>1</v>
      </c>
      <c r="P109" s="20" t="s">
        <v>348</v>
      </c>
      <c r="Q109" s="20">
        <v>53</v>
      </c>
      <c r="R109" s="20">
        <v>0</v>
      </c>
      <c r="S109" s="20" t="s">
        <v>341</v>
      </c>
      <c r="T109" s="20">
        <v>43</v>
      </c>
      <c r="U109" s="20">
        <v>0</v>
      </c>
      <c r="V109" s="20">
        <v>5</v>
      </c>
    </row>
    <row r="110" spans="1:22" x14ac:dyDescent="0.3">
      <c r="A110" s="20" t="s">
        <v>56</v>
      </c>
      <c r="B110" s="20" t="s">
        <v>57</v>
      </c>
      <c r="C110" s="20" t="s">
        <v>58</v>
      </c>
      <c r="D110" s="20" t="s">
        <v>55</v>
      </c>
      <c r="E110" s="20">
        <v>53</v>
      </c>
      <c r="F110" s="20">
        <v>2017</v>
      </c>
      <c r="G110" s="20" t="s">
        <v>268</v>
      </c>
      <c r="H110" s="20" t="s">
        <v>29</v>
      </c>
      <c r="I110" s="20">
        <v>1038747.7790548984</v>
      </c>
      <c r="J110" s="20">
        <v>120307766.93700728</v>
      </c>
      <c r="K110" s="20">
        <v>8.0802936658186333</v>
      </c>
      <c r="L110" s="20" t="s">
        <v>294</v>
      </c>
      <c r="M110" s="20">
        <v>61</v>
      </c>
      <c r="N110" s="20">
        <v>0</v>
      </c>
      <c r="O110" s="20">
        <v>17</v>
      </c>
      <c r="P110" s="20" t="s">
        <v>290</v>
      </c>
      <c r="Q110" s="20">
        <v>45</v>
      </c>
      <c r="R110" s="20">
        <v>0</v>
      </c>
      <c r="S110" s="20" t="s">
        <v>331</v>
      </c>
      <c r="T110" s="20">
        <v>46</v>
      </c>
      <c r="U110" s="20">
        <v>0</v>
      </c>
      <c r="V110" s="20">
        <v>5</v>
      </c>
    </row>
    <row r="111" spans="1:22" x14ac:dyDescent="0.3">
      <c r="A111" s="20" t="s">
        <v>36</v>
      </c>
      <c r="B111" s="20" t="s">
        <v>37</v>
      </c>
      <c r="C111" s="20" t="s">
        <v>35</v>
      </c>
      <c r="D111" s="20" t="s">
        <v>38</v>
      </c>
      <c r="E111" s="20">
        <v>83</v>
      </c>
      <c r="F111" s="20">
        <v>2017</v>
      </c>
      <c r="G111" s="20" t="s">
        <v>270</v>
      </c>
      <c r="H111" s="20" t="s">
        <v>2</v>
      </c>
      <c r="I111" s="20">
        <v>601144.45749698603</v>
      </c>
      <c r="J111" s="20">
        <v>125539309.15316291</v>
      </c>
      <c r="K111" s="20">
        <v>8.0987797343848307</v>
      </c>
      <c r="L111" s="20" t="s">
        <v>359</v>
      </c>
      <c r="M111" s="20">
        <v>41</v>
      </c>
      <c r="N111" s="20">
        <v>1</v>
      </c>
      <c r="O111" s="20">
        <v>15</v>
      </c>
      <c r="P111" s="20" t="s">
        <v>318</v>
      </c>
      <c r="Q111" s="20">
        <v>55</v>
      </c>
      <c r="R111" s="20">
        <v>0</v>
      </c>
      <c r="S111" s="20" t="s">
        <v>349</v>
      </c>
      <c r="T111" s="20">
        <v>55</v>
      </c>
      <c r="U111" s="20">
        <v>0</v>
      </c>
      <c r="V111" s="20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673F-69D6-45C5-9A91-4B981245C428}">
  <dimension ref="A1:W23"/>
  <sheetViews>
    <sheetView zoomScaleNormal="100" workbookViewId="0">
      <selection activeCell="C7" sqref="A1:W23"/>
    </sheetView>
  </sheetViews>
  <sheetFormatPr defaultColWidth="38.88671875" defaultRowHeight="14.4" x14ac:dyDescent="0.3"/>
  <cols>
    <col min="1" max="1" width="47.44140625" style="2" bestFit="1" customWidth="1"/>
    <col min="2" max="2" width="11.88671875" style="2" bestFit="1" customWidth="1"/>
    <col min="3" max="3" width="19.88671875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7.109375" style="2" bestFit="1" customWidth="1"/>
    <col min="8" max="8" width="13.44140625" style="2" bestFit="1" customWidth="1"/>
    <col min="9" max="9" width="25.5546875" style="13" customWidth="1"/>
    <col min="10" max="10" width="19.44140625" style="4" customWidth="1"/>
    <col min="11" max="11" width="19.44140625" style="12" customWidth="1"/>
    <col min="12" max="12" width="19.88671875" style="2" customWidth="1"/>
    <col min="13" max="13" width="13.6640625" style="1" customWidth="1"/>
    <col min="14" max="14" width="13.44140625" style="1" customWidth="1"/>
    <col min="15" max="15" width="18" style="2" customWidth="1"/>
    <col min="16" max="16" width="12.88671875" style="1" customWidth="1"/>
    <col min="17" max="17" width="12.5546875" style="1" customWidth="1"/>
    <col min="18" max="18" width="23.6640625" style="2" customWidth="1"/>
    <col min="19" max="19" width="13.44140625" style="1" customWidth="1"/>
    <col min="20" max="20" width="13.109375" style="1" customWidth="1"/>
    <col min="21" max="21" width="19.44140625" style="5" customWidth="1"/>
    <col min="22" max="22" width="38.88671875" style="2" customWidth="1"/>
    <col min="23" max="23" width="38.88671875" style="1"/>
    <col min="24" max="16384" width="38.88671875" style="2"/>
  </cols>
  <sheetData>
    <row r="1" spans="1:23" s="21" customFormat="1" x14ac:dyDescent="0.3">
      <c r="A1" s="22" t="s">
        <v>239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26" t="s">
        <v>364</v>
      </c>
      <c r="J1" s="27" t="s">
        <v>257</v>
      </c>
      <c r="K1" s="27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0</v>
      </c>
      <c r="B2" s="2" t="s">
        <v>1</v>
      </c>
      <c r="C2" s="2" t="s">
        <v>129</v>
      </c>
      <c r="D2" s="1" t="s">
        <v>240</v>
      </c>
      <c r="E2" s="1">
        <v>151</v>
      </c>
      <c r="F2" s="1">
        <v>2008</v>
      </c>
      <c r="G2" s="2" t="s">
        <v>265</v>
      </c>
      <c r="H2" s="2" t="s">
        <v>2</v>
      </c>
      <c r="I2" s="13">
        <v>1951063.5176090235</v>
      </c>
      <c r="J2" s="3">
        <v>294610591.15896255</v>
      </c>
      <c r="K2" s="11">
        <f>LOG(J2)</f>
        <v>8.4692483555385696</v>
      </c>
      <c r="L2" s="2" t="s">
        <v>286</v>
      </c>
      <c r="M2" s="1">
        <v>61</v>
      </c>
      <c r="N2" s="1">
        <v>0</v>
      </c>
      <c r="O2" s="1">
        <v>42</v>
      </c>
      <c r="P2" s="2" t="s">
        <v>287</v>
      </c>
      <c r="Q2" s="1">
        <v>44</v>
      </c>
      <c r="R2" s="1">
        <v>0</v>
      </c>
      <c r="S2" s="2" t="s">
        <v>288</v>
      </c>
      <c r="T2" s="1">
        <v>45</v>
      </c>
      <c r="U2" s="1">
        <v>0</v>
      </c>
      <c r="V2" s="5">
        <f>$D$2+$D$8</f>
        <v>151</v>
      </c>
      <c r="W2" s="1">
        <v>1</v>
      </c>
    </row>
    <row r="3" spans="1:23" x14ac:dyDescent="0.3">
      <c r="A3" s="2" t="s">
        <v>33</v>
      </c>
      <c r="B3" s="2" t="s">
        <v>34</v>
      </c>
      <c r="C3" s="2" t="s">
        <v>6</v>
      </c>
      <c r="D3" s="1" t="s">
        <v>241</v>
      </c>
      <c r="E3" s="1">
        <v>172</v>
      </c>
      <c r="F3" s="1">
        <v>2008</v>
      </c>
      <c r="G3" s="2" t="s">
        <v>261</v>
      </c>
      <c r="H3" s="2" t="s">
        <v>6</v>
      </c>
      <c r="I3" s="13">
        <v>2142723.8397611212</v>
      </c>
      <c r="J3" s="3">
        <v>282100009.85888201</v>
      </c>
      <c r="K3" s="11">
        <f t="shared" ref="K3:K23" si="0">LOG(J3)</f>
        <v>8.4504031013331691</v>
      </c>
      <c r="L3" s="2" t="s">
        <v>278</v>
      </c>
      <c r="M3" s="1">
        <v>43</v>
      </c>
      <c r="N3" s="1">
        <v>0</v>
      </c>
      <c r="O3" s="1">
        <v>4</v>
      </c>
      <c r="P3" s="2" t="s">
        <v>279</v>
      </c>
      <c r="Q3" s="1">
        <v>47</v>
      </c>
      <c r="R3" s="1">
        <v>0</v>
      </c>
      <c r="S3" s="2" t="s">
        <v>280</v>
      </c>
      <c r="T3" s="1">
        <v>40</v>
      </c>
      <c r="U3" s="1">
        <v>0</v>
      </c>
      <c r="V3" s="5">
        <f>$D$3+$D$4</f>
        <v>172</v>
      </c>
      <c r="W3" s="1">
        <v>0</v>
      </c>
    </row>
    <row r="4" spans="1:23" x14ac:dyDescent="0.3">
      <c r="A4" s="2" t="s">
        <v>11</v>
      </c>
      <c r="B4" s="2" t="s">
        <v>9</v>
      </c>
      <c r="C4" s="2" t="s">
        <v>6</v>
      </c>
      <c r="D4" s="1" t="s">
        <v>242</v>
      </c>
      <c r="E4" s="1">
        <v>172</v>
      </c>
      <c r="F4" s="1">
        <v>2008</v>
      </c>
      <c r="G4" s="2" t="s">
        <v>261</v>
      </c>
      <c r="H4" s="2" t="s">
        <v>6</v>
      </c>
      <c r="I4" s="13">
        <v>2142723.8397611212</v>
      </c>
      <c r="J4" s="3">
        <v>282100009.85888201</v>
      </c>
      <c r="K4" s="11">
        <f t="shared" si="0"/>
        <v>8.4504031013331691</v>
      </c>
      <c r="L4" s="2" t="s">
        <v>278</v>
      </c>
      <c r="M4" s="1">
        <v>43</v>
      </c>
      <c r="N4" s="1">
        <v>0</v>
      </c>
      <c r="O4" s="1">
        <v>4</v>
      </c>
      <c r="P4" s="2" t="s">
        <v>279</v>
      </c>
      <c r="Q4" s="1">
        <v>47</v>
      </c>
      <c r="R4" s="1">
        <v>0</v>
      </c>
      <c r="S4" s="2" t="s">
        <v>280</v>
      </c>
      <c r="T4" s="1">
        <v>40</v>
      </c>
      <c r="U4" s="1">
        <v>0</v>
      </c>
      <c r="V4" s="5">
        <f>$D$3+$D$4</f>
        <v>172</v>
      </c>
      <c r="W4" s="1">
        <v>0</v>
      </c>
    </row>
    <row r="5" spans="1:23" x14ac:dyDescent="0.3">
      <c r="A5" s="2" t="s">
        <v>217</v>
      </c>
      <c r="B5" s="2" t="s">
        <v>218</v>
      </c>
      <c r="C5" s="2" t="s">
        <v>232</v>
      </c>
      <c r="D5" s="1" t="s">
        <v>242</v>
      </c>
      <c r="E5" s="1">
        <v>135</v>
      </c>
      <c r="F5" s="1">
        <v>2008</v>
      </c>
      <c r="G5" s="2" t="s">
        <v>269</v>
      </c>
      <c r="H5" s="2" t="s">
        <v>254</v>
      </c>
      <c r="I5" s="13">
        <v>1847375.6927816237</v>
      </c>
      <c r="J5" s="3">
        <v>249395718.52551919</v>
      </c>
      <c r="K5" s="11">
        <f t="shared" si="0"/>
        <v>8.3968889935021789</v>
      </c>
      <c r="L5" s="2" t="s">
        <v>292</v>
      </c>
      <c r="M5" s="1">
        <v>56</v>
      </c>
      <c r="N5" s="1">
        <v>0</v>
      </c>
      <c r="O5" s="1">
        <v>8</v>
      </c>
      <c r="P5" s="2" t="s">
        <v>293</v>
      </c>
      <c r="Q5" s="1">
        <v>55</v>
      </c>
      <c r="R5" s="1">
        <v>0</v>
      </c>
      <c r="S5" s="2" t="s">
        <v>305</v>
      </c>
      <c r="T5" s="1">
        <v>56</v>
      </c>
      <c r="U5" s="1">
        <v>0</v>
      </c>
      <c r="V5" s="5">
        <f>$D$5+$D$7</f>
        <v>135</v>
      </c>
      <c r="W5" s="1">
        <v>1</v>
      </c>
    </row>
    <row r="6" spans="1:23" x14ac:dyDescent="0.3">
      <c r="A6" s="2" t="s">
        <v>45</v>
      </c>
      <c r="B6" s="2" t="s">
        <v>28</v>
      </c>
      <c r="C6" s="2" t="s">
        <v>29</v>
      </c>
      <c r="D6" s="1" t="s">
        <v>243</v>
      </c>
      <c r="E6" s="1">
        <v>80</v>
      </c>
      <c r="F6" s="1">
        <v>2008</v>
      </c>
      <c r="G6" s="2" t="s">
        <v>263</v>
      </c>
      <c r="H6" s="2" t="s">
        <v>29</v>
      </c>
      <c r="I6" s="13">
        <v>3483825.1177178896</v>
      </c>
      <c r="J6" s="3">
        <v>267753636.73759395</v>
      </c>
      <c r="K6" s="11">
        <f t="shared" si="0"/>
        <v>8.4277353783062949</v>
      </c>
      <c r="L6" s="2" t="s">
        <v>283</v>
      </c>
      <c r="M6" s="1">
        <v>50</v>
      </c>
      <c r="N6" s="1">
        <v>0</v>
      </c>
      <c r="O6" s="1">
        <v>26</v>
      </c>
      <c r="P6" s="2" t="s">
        <v>284</v>
      </c>
      <c r="Q6" s="1">
        <v>40</v>
      </c>
      <c r="R6" s="1">
        <v>0</v>
      </c>
      <c r="S6" s="2" t="s">
        <v>285</v>
      </c>
      <c r="T6" s="1">
        <v>34</v>
      </c>
      <c r="U6" s="1">
        <v>0</v>
      </c>
      <c r="V6" s="5">
        <f>$D$6+$D$13</f>
        <v>80</v>
      </c>
      <c r="W6" s="1">
        <v>0</v>
      </c>
    </row>
    <row r="7" spans="1:23" x14ac:dyDescent="0.3">
      <c r="A7" s="2" t="s">
        <v>196</v>
      </c>
      <c r="B7" s="2" t="s">
        <v>5</v>
      </c>
      <c r="C7" s="2" t="s">
        <v>232</v>
      </c>
      <c r="D7" s="1" t="s">
        <v>173</v>
      </c>
      <c r="E7" s="1">
        <v>135</v>
      </c>
      <c r="F7" s="1">
        <v>2008</v>
      </c>
      <c r="G7" s="2" t="s">
        <v>269</v>
      </c>
      <c r="H7" s="2" t="s">
        <v>254</v>
      </c>
      <c r="I7" s="13">
        <v>1847375.6927816237</v>
      </c>
      <c r="J7" s="3">
        <v>249395718.52551919</v>
      </c>
      <c r="K7" s="11">
        <f t="shared" si="0"/>
        <v>8.3968889935021789</v>
      </c>
      <c r="L7" s="2" t="s">
        <v>292</v>
      </c>
      <c r="M7" s="1">
        <v>56</v>
      </c>
      <c r="N7" s="1">
        <v>0</v>
      </c>
      <c r="O7" s="1">
        <v>8</v>
      </c>
      <c r="P7" s="2" t="s">
        <v>293</v>
      </c>
      <c r="Q7" s="1">
        <v>55</v>
      </c>
      <c r="R7" s="1">
        <v>0</v>
      </c>
      <c r="S7" s="2" t="s">
        <v>305</v>
      </c>
      <c r="T7" s="1">
        <v>56</v>
      </c>
      <c r="U7" s="1">
        <v>0</v>
      </c>
      <c r="V7" s="5">
        <f>$D$5+$D$7</f>
        <v>135</v>
      </c>
      <c r="W7" s="1">
        <v>1</v>
      </c>
    </row>
    <row r="8" spans="1:23" x14ac:dyDescent="0.3">
      <c r="A8" s="2" t="s">
        <v>162</v>
      </c>
      <c r="B8" s="2" t="s">
        <v>9</v>
      </c>
      <c r="C8" s="2" t="s">
        <v>129</v>
      </c>
      <c r="D8" s="1" t="s">
        <v>82</v>
      </c>
      <c r="E8" s="1">
        <v>151</v>
      </c>
      <c r="F8" s="1">
        <v>2008</v>
      </c>
      <c r="G8" s="2" t="s">
        <v>265</v>
      </c>
      <c r="H8" s="2" t="s">
        <v>2</v>
      </c>
      <c r="I8" s="13">
        <v>1951063.5176090235</v>
      </c>
      <c r="J8" s="3">
        <v>294610591.15896255</v>
      </c>
      <c r="K8" s="11">
        <f t="shared" si="0"/>
        <v>8.4692483555385696</v>
      </c>
      <c r="L8" s="2" t="s">
        <v>286</v>
      </c>
      <c r="M8" s="1">
        <v>61</v>
      </c>
      <c r="N8" s="1">
        <v>0</v>
      </c>
      <c r="O8" s="1">
        <v>42</v>
      </c>
      <c r="P8" s="2" t="s">
        <v>287</v>
      </c>
      <c r="Q8" s="1">
        <v>44</v>
      </c>
      <c r="R8" s="1">
        <v>0</v>
      </c>
      <c r="S8" s="2" t="s">
        <v>288</v>
      </c>
      <c r="T8" s="1">
        <v>45</v>
      </c>
      <c r="U8" s="1">
        <v>0</v>
      </c>
      <c r="V8" s="5">
        <f>$D$2+$D$8</f>
        <v>151</v>
      </c>
      <c r="W8" s="1">
        <v>1</v>
      </c>
    </row>
    <row r="9" spans="1:23" x14ac:dyDescent="0.3">
      <c r="A9" s="2" t="s">
        <v>4</v>
      </c>
      <c r="B9" s="2" t="s">
        <v>5</v>
      </c>
      <c r="C9" s="2" t="s">
        <v>155</v>
      </c>
      <c r="D9" s="1" t="s">
        <v>244</v>
      </c>
      <c r="E9" s="1">
        <v>39</v>
      </c>
      <c r="F9" s="1">
        <v>2008</v>
      </c>
      <c r="G9" s="2" t="s">
        <v>268</v>
      </c>
      <c r="H9" s="2" t="s">
        <v>6</v>
      </c>
      <c r="I9" s="13">
        <v>2142723.8397611212</v>
      </c>
      <c r="J9" s="3">
        <v>87166115.362517893</v>
      </c>
      <c r="K9" s="11">
        <f t="shared" si="0"/>
        <v>7.9403476916869939</v>
      </c>
      <c r="L9" s="2" t="s">
        <v>294</v>
      </c>
      <c r="M9" s="1">
        <v>52</v>
      </c>
      <c r="N9" s="1">
        <v>0</v>
      </c>
      <c r="O9" s="1">
        <v>8</v>
      </c>
      <c r="P9" s="2" t="s">
        <v>295</v>
      </c>
      <c r="Q9" s="1">
        <v>49</v>
      </c>
      <c r="R9" s="1">
        <v>0</v>
      </c>
      <c r="S9" s="2" t="s">
        <v>296</v>
      </c>
      <c r="T9" s="1">
        <v>46</v>
      </c>
      <c r="U9" s="1">
        <v>0</v>
      </c>
      <c r="V9" s="5">
        <f>$D$9+$D$18</f>
        <v>39</v>
      </c>
      <c r="W9" s="1">
        <v>1</v>
      </c>
    </row>
    <row r="10" spans="1:23" x14ac:dyDescent="0.3">
      <c r="A10" s="2" t="s">
        <v>207</v>
      </c>
      <c r="B10" s="2" t="s">
        <v>64</v>
      </c>
      <c r="C10" s="2" t="s">
        <v>230</v>
      </c>
      <c r="D10" s="1" t="s">
        <v>177</v>
      </c>
      <c r="E10" s="1">
        <v>56</v>
      </c>
      <c r="F10" s="1">
        <v>2008</v>
      </c>
      <c r="G10" s="2" t="s">
        <v>273</v>
      </c>
      <c r="H10" s="2" t="s">
        <v>230</v>
      </c>
      <c r="I10" s="13">
        <v>5026454.3903160403</v>
      </c>
      <c r="J10" s="3">
        <v>302973642.78890771</v>
      </c>
      <c r="K10" s="11">
        <f t="shared" si="0"/>
        <v>8.4814048486698681</v>
      </c>
      <c r="L10" s="2" t="s">
        <v>302</v>
      </c>
      <c r="M10" s="1">
        <v>57</v>
      </c>
      <c r="N10" s="1">
        <v>0</v>
      </c>
      <c r="O10" s="1">
        <v>2</v>
      </c>
      <c r="P10" s="2" t="s">
        <v>303</v>
      </c>
      <c r="Q10" s="1">
        <v>45</v>
      </c>
      <c r="R10" s="1">
        <v>0</v>
      </c>
      <c r="S10" s="2" t="s">
        <v>304</v>
      </c>
      <c r="T10" s="1">
        <v>58</v>
      </c>
      <c r="U10" s="1">
        <v>0</v>
      </c>
      <c r="V10" s="5">
        <f>$D$10+$D$11</f>
        <v>56</v>
      </c>
      <c r="W10" s="1">
        <v>0</v>
      </c>
    </row>
    <row r="11" spans="1:23" x14ac:dyDescent="0.3">
      <c r="A11" s="2" t="s">
        <v>180</v>
      </c>
      <c r="B11" s="2" t="s">
        <v>5</v>
      </c>
      <c r="C11" s="2" t="s">
        <v>230</v>
      </c>
      <c r="D11" s="1" t="s">
        <v>86</v>
      </c>
      <c r="E11" s="1">
        <v>56</v>
      </c>
      <c r="F11" s="1">
        <v>2008</v>
      </c>
      <c r="G11" s="2" t="s">
        <v>273</v>
      </c>
      <c r="H11" s="2" t="s">
        <v>230</v>
      </c>
      <c r="I11" s="13">
        <v>5026454.3903160403</v>
      </c>
      <c r="J11" s="3">
        <v>302973642.78890771</v>
      </c>
      <c r="K11" s="11">
        <f t="shared" si="0"/>
        <v>8.4814048486698681</v>
      </c>
      <c r="L11" s="2" t="s">
        <v>302</v>
      </c>
      <c r="M11" s="1">
        <v>57</v>
      </c>
      <c r="N11" s="1">
        <v>0</v>
      </c>
      <c r="O11" s="1">
        <v>2</v>
      </c>
      <c r="P11" s="2" t="s">
        <v>303</v>
      </c>
      <c r="Q11" s="1">
        <v>45</v>
      </c>
      <c r="R11" s="1">
        <v>0</v>
      </c>
      <c r="S11" s="2" t="s">
        <v>304</v>
      </c>
      <c r="T11" s="1">
        <v>58</v>
      </c>
      <c r="U11" s="1">
        <v>0</v>
      </c>
      <c r="V11" s="5">
        <f>$D$10+$D$11</f>
        <v>56</v>
      </c>
      <c r="W11" s="1">
        <v>0</v>
      </c>
    </row>
    <row r="12" spans="1:23" x14ac:dyDescent="0.3">
      <c r="A12" s="2" t="s">
        <v>145</v>
      </c>
      <c r="B12" s="2" t="s">
        <v>14</v>
      </c>
      <c r="C12" s="2" t="s">
        <v>245</v>
      </c>
      <c r="D12" s="1" t="s">
        <v>88</v>
      </c>
      <c r="E12" s="1">
        <v>29</v>
      </c>
      <c r="F12" s="1">
        <v>2008</v>
      </c>
      <c r="G12" s="2" t="s">
        <v>262</v>
      </c>
      <c r="H12" s="2" t="s">
        <v>29</v>
      </c>
      <c r="I12" s="13">
        <v>3483825.1177178896</v>
      </c>
      <c r="J12" s="3">
        <v>111983301.09365597</v>
      </c>
      <c r="K12" s="11">
        <f t="shared" si="0"/>
        <v>8.0491532656739491</v>
      </c>
      <c r="L12" s="2" t="s">
        <v>281</v>
      </c>
      <c r="M12" s="1">
        <v>35</v>
      </c>
      <c r="N12" s="1">
        <v>0</v>
      </c>
      <c r="O12" s="1">
        <v>3</v>
      </c>
      <c r="P12" s="2" t="s">
        <v>282</v>
      </c>
      <c r="Q12" s="1">
        <v>34</v>
      </c>
      <c r="R12" s="1">
        <v>0</v>
      </c>
      <c r="S12" s="2" t="s">
        <v>330</v>
      </c>
      <c r="T12" s="1">
        <v>39</v>
      </c>
      <c r="U12" s="1">
        <v>0</v>
      </c>
      <c r="V12" s="5">
        <f>$D$12+$D$17</f>
        <v>29</v>
      </c>
      <c r="W12" s="1">
        <v>1</v>
      </c>
    </row>
    <row r="13" spans="1:23" x14ac:dyDescent="0.3">
      <c r="A13" s="2" t="s">
        <v>237</v>
      </c>
      <c r="B13" s="2" t="s">
        <v>34</v>
      </c>
      <c r="C13" s="2" t="s">
        <v>29</v>
      </c>
      <c r="D13" s="1" t="s">
        <v>44</v>
      </c>
      <c r="E13" s="1">
        <v>80</v>
      </c>
      <c r="F13" s="1">
        <v>2008</v>
      </c>
      <c r="G13" s="2" t="s">
        <v>263</v>
      </c>
      <c r="H13" s="2" t="s">
        <v>29</v>
      </c>
      <c r="I13" s="13">
        <v>3483825.1177178896</v>
      </c>
      <c r="J13" s="3">
        <v>267753636.73759395</v>
      </c>
      <c r="K13" s="11">
        <f t="shared" si="0"/>
        <v>8.4277353783062949</v>
      </c>
      <c r="L13" s="2" t="s">
        <v>283</v>
      </c>
      <c r="M13" s="1">
        <v>50</v>
      </c>
      <c r="N13" s="1">
        <v>0</v>
      </c>
      <c r="O13" s="1">
        <v>26</v>
      </c>
      <c r="P13" s="2" t="s">
        <v>284</v>
      </c>
      <c r="Q13" s="1">
        <v>40</v>
      </c>
      <c r="R13" s="1">
        <v>0</v>
      </c>
      <c r="S13" s="2" t="s">
        <v>285</v>
      </c>
      <c r="T13" s="1">
        <v>34</v>
      </c>
      <c r="U13" s="1">
        <v>0</v>
      </c>
      <c r="V13" s="5">
        <f>$D$6+$D$13</f>
        <v>80</v>
      </c>
      <c r="W13" s="1">
        <v>0</v>
      </c>
    </row>
    <row r="14" spans="1:23" x14ac:dyDescent="0.3">
      <c r="A14" s="2" t="s">
        <v>71</v>
      </c>
      <c r="B14" s="2" t="s">
        <v>5</v>
      </c>
      <c r="C14" s="2" t="s">
        <v>229</v>
      </c>
      <c r="D14" s="1" t="s">
        <v>47</v>
      </c>
      <c r="E14" s="1">
        <v>26</v>
      </c>
      <c r="F14" s="1">
        <v>2008</v>
      </c>
      <c r="G14" s="2" t="s">
        <v>270</v>
      </c>
      <c r="H14" s="2" t="s">
        <v>230</v>
      </c>
      <c r="I14" s="13">
        <v>5026454.3903160403</v>
      </c>
      <c r="J14" s="3">
        <v>109195617.21700759</v>
      </c>
      <c r="K14" s="11">
        <f t="shared" si="0"/>
        <v>8.0382052074468575</v>
      </c>
      <c r="L14" s="2" t="s">
        <v>297</v>
      </c>
      <c r="M14" s="1">
        <v>66</v>
      </c>
      <c r="N14" s="1">
        <v>0</v>
      </c>
      <c r="O14" s="1">
        <v>39</v>
      </c>
      <c r="P14" s="2" t="s">
        <v>298</v>
      </c>
      <c r="Q14" s="1">
        <v>37</v>
      </c>
      <c r="R14" s="1">
        <v>0</v>
      </c>
      <c r="S14" s="7" t="s">
        <v>361</v>
      </c>
      <c r="T14" s="8">
        <v>35</v>
      </c>
      <c r="U14" s="1">
        <v>0</v>
      </c>
      <c r="V14" s="5">
        <f>$D$14+$D$16</f>
        <v>26</v>
      </c>
      <c r="W14" s="1">
        <v>1</v>
      </c>
    </row>
    <row r="15" spans="1:23" x14ac:dyDescent="0.3">
      <c r="A15" s="2" t="s">
        <v>205</v>
      </c>
      <c r="B15" s="2" t="s">
        <v>34</v>
      </c>
      <c r="C15" s="2" t="s">
        <v>246</v>
      </c>
      <c r="D15" s="1" t="s">
        <v>117</v>
      </c>
      <c r="E15" s="1">
        <v>14</v>
      </c>
      <c r="F15" s="1">
        <v>2008</v>
      </c>
      <c r="G15" s="2" t="s">
        <v>260</v>
      </c>
      <c r="H15" s="2" t="s">
        <v>246</v>
      </c>
      <c r="I15" s="13">
        <v>21548699.234649651</v>
      </c>
      <c r="J15" s="3">
        <v>270677305.19359106</v>
      </c>
      <c r="K15" s="11">
        <f t="shared" si="0"/>
        <v>8.432451844088293</v>
      </c>
      <c r="L15" s="2" t="s">
        <v>276</v>
      </c>
      <c r="M15" s="1">
        <v>54</v>
      </c>
      <c r="N15" s="1">
        <v>0</v>
      </c>
      <c r="O15" s="1">
        <v>32</v>
      </c>
      <c r="P15" s="2" t="s">
        <v>276</v>
      </c>
      <c r="Q15" s="1">
        <v>54</v>
      </c>
      <c r="R15" s="1">
        <v>0</v>
      </c>
      <c r="S15" s="6" t="s">
        <v>277</v>
      </c>
      <c r="T15" s="9">
        <v>48</v>
      </c>
      <c r="U15" s="1">
        <v>0</v>
      </c>
      <c r="V15" s="5">
        <f>$D$15+$D$19</f>
        <v>14</v>
      </c>
      <c r="W15" s="1">
        <v>0</v>
      </c>
    </row>
    <row r="16" spans="1:23" x14ac:dyDescent="0.3">
      <c r="A16" s="2" t="s">
        <v>236</v>
      </c>
      <c r="B16" s="2" t="s">
        <v>142</v>
      </c>
      <c r="C16" s="2" t="s">
        <v>229</v>
      </c>
      <c r="D16" s="1" t="s">
        <v>118</v>
      </c>
      <c r="E16" s="1">
        <v>26</v>
      </c>
      <c r="F16" s="1">
        <v>2008</v>
      </c>
      <c r="G16" s="2" t="s">
        <v>270</v>
      </c>
      <c r="H16" s="2" t="s">
        <v>230</v>
      </c>
      <c r="I16" s="13">
        <v>5026454.3903160403</v>
      </c>
      <c r="J16" s="3">
        <v>109195617.21700759</v>
      </c>
      <c r="K16" s="11">
        <f t="shared" si="0"/>
        <v>8.0382052074468575</v>
      </c>
      <c r="L16" s="2" t="s">
        <v>297</v>
      </c>
      <c r="M16" s="1">
        <v>66</v>
      </c>
      <c r="N16" s="1">
        <v>0</v>
      </c>
      <c r="O16" s="1">
        <v>39</v>
      </c>
      <c r="P16" s="2" t="s">
        <v>298</v>
      </c>
      <c r="Q16" s="1">
        <v>37</v>
      </c>
      <c r="R16" s="1">
        <v>0</v>
      </c>
      <c r="S16" s="7" t="s">
        <v>361</v>
      </c>
      <c r="T16" s="8">
        <v>35</v>
      </c>
      <c r="U16" s="1">
        <v>0</v>
      </c>
      <c r="V16" s="5">
        <f>$D$14+$D$16</f>
        <v>26</v>
      </c>
      <c r="W16" s="1">
        <v>1</v>
      </c>
    </row>
    <row r="17" spans="1:23" x14ac:dyDescent="0.3">
      <c r="A17" s="2" t="s">
        <v>247</v>
      </c>
      <c r="B17" s="2" t="s">
        <v>1</v>
      </c>
      <c r="C17" s="2" t="s">
        <v>245</v>
      </c>
      <c r="D17" s="1" t="s">
        <v>52</v>
      </c>
      <c r="E17" s="1">
        <v>29</v>
      </c>
      <c r="F17" s="1">
        <v>2008</v>
      </c>
      <c r="G17" s="2" t="s">
        <v>262</v>
      </c>
      <c r="H17" s="2" t="s">
        <v>29</v>
      </c>
      <c r="I17" s="13">
        <v>3483825.1177178896</v>
      </c>
      <c r="J17" s="3">
        <v>111983301.09365597</v>
      </c>
      <c r="K17" s="11">
        <f t="shared" si="0"/>
        <v>8.0491532656739491</v>
      </c>
      <c r="L17" s="2" t="s">
        <v>281</v>
      </c>
      <c r="M17" s="1">
        <v>35</v>
      </c>
      <c r="N17" s="1">
        <v>0</v>
      </c>
      <c r="O17" s="1">
        <v>3</v>
      </c>
      <c r="P17" s="2" t="s">
        <v>282</v>
      </c>
      <c r="Q17" s="1">
        <v>34</v>
      </c>
      <c r="R17" s="1">
        <v>0</v>
      </c>
      <c r="S17" s="2" t="s">
        <v>330</v>
      </c>
      <c r="T17" s="1">
        <v>39</v>
      </c>
      <c r="U17" s="1">
        <v>0</v>
      </c>
      <c r="V17" s="5">
        <f>$D$12+$D$17</f>
        <v>29</v>
      </c>
      <c r="W17" s="1">
        <v>1</v>
      </c>
    </row>
    <row r="18" spans="1:23" x14ac:dyDescent="0.3">
      <c r="A18" s="2" t="s">
        <v>235</v>
      </c>
      <c r="B18" s="2" t="s">
        <v>25</v>
      </c>
      <c r="C18" s="2" t="s">
        <v>155</v>
      </c>
      <c r="D18" s="1" t="s">
        <v>159</v>
      </c>
      <c r="E18" s="1">
        <v>39</v>
      </c>
      <c r="F18" s="1">
        <v>2008</v>
      </c>
      <c r="G18" s="2" t="s">
        <v>268</v>
      </c>
      <c r="H18" s="2" t="s">
        <v>6</v>
      </c>
      <c r="I18" s="13">
        <v>2142723.8397611212</v>
      </c>
      <c r="J18" s="3">
        <v>87166115.362517893</v>
      </c>
      <c r="K18" s="11">
        <f t="shared" si="0"/>
        <v>7.9403476916869939</v>
      </c>
      <c r="L18" s="2" t="s">
        <v>294</v>
      </c>
      <c r="M18" s="1">
        <v>52</v>
      </c>
      <c r="N18" s="1">
        <v>0</v>
      </c>
      <c r="O18" s="1">
        <v>8</v>
      </c>
      <c r="P18" s="2" t="s">
        <v>295</v>
      </c>
      <c r="Q18" s="1">
        <v>49</v>
      </c>
      <c r="R18" s="1">
        <v>0</v>
      </c>
      <c r="S18" s="2" t="s">
        <v>296</v>
      </c>
      <c r="T18" s="1">
        <v>46</v>
      </c>
      <c r="U18" s="1">
        <v>0</v>
      </c>
      <c r="V18" s="5">
        <f>$D$9+$D$18</f>
        <v>39</v>
      </c>
      <c r="W18" s="1">
        <v>1</v>
      </c>
    </row>
    <row r="19" spans="1:23" x14ac:dyDescent="0.3">
      <c r="A19" s="2" t="s">
        <v>87</v>
      </c>
      <c r="B19" s="2" t="s">
        <v>1</v>
      </c>
      <c r="C19" s="2" t="s">
        <v>246</v>
      </c>
      <c r="D19" s="1" t="s">
        <v>234</v>
      </c>
      <c r="E19" s="1">
        <v>14</v>
      </c>
      <c r="F19" s="1">
        <v>2008</v>
      </c>
      <c r="G19" s="2" t="s">
        <v>260</v>
      </c>
      <c r="H19" s="2" t="s">
        <v>246</v>
      </c>
      <c r="I19" s="13">
        <v>21548699.234649651</v>
      </c>
      <c r="J19" s="3">
        <v>270677305.19359106</v>
      </c>
      <c r="K19" s="11">
        <f t="shared" si="0"/>
        <v>8.432451844088293</v>
      </c>
      <c r="L19" s="2" t="s">
        <v>276</v>
      </c>
      <c r="M19" s="1">
        <v>54</v>
      </c>
      <c r="N19" s="1">
        <v>0</v>
      </c>
      <c r="O19" s="1">
        <v>32</v>
      </c>
      <c r="P19" s="2" t="s">
        <v>276</v>
      </c>
      <c r="Q19" s="1">
        <v>54</v>
      </c>
      <c r="R19" s="1">
        <v>0</v>
      </c>
      <c r="S19" s="6" t="s">
        <v>277</v>
      </c>
      <c r="T19" s="9">
        <v>48</v>
      </c>
      <c r="U19" s="1">
        <v>0</v>
      </c>
      <c r="V19" s="5">
        <f>$D$15+$D$19</f>
        <v>14</v>
      </c>
      <c r="W19" s="1">
        <v>0</v>
      </c>
    </row>
    <row r="20" spans="1:23" x14ac:dyDescent="0.3">
      <c r="A20" s="2" t="s">
        <v>233</v>
      </c>
      <c r="B20" s="2" t="s">
        <v>64</v>
      </c>
      <c r="C20" s="2" t="s">
        <v>248</v>
      </c>
      <c r="D20" s="1" t="s">
        <v>61</v>
      </c>
      <c r="E20" s="1">
        <v>0</v>
      </c>
      <c r="F20" s="1">
        <v>2008</v>
      </c>
      <c r="G20" s="2" t="s">
        <v>267</v>
      </c>
      <c r="H20" s="2" t="s">
        <v>6</v>
      </c>
      <c r="I20" s="13">
        <v>2142723.8397611212</v>
      </c>
      <c r="J20" s="3">
        <v>82848604.968196601</v>
      </c>
      <c r="K20" s="11">
        <f t="shared" si="0"/>
        <v>7.9182852000249389</v>
      </c>
      <c r="L20" s="2" t="s">
        <v>289</v>
      </c>
      <c r="M20" s="1">
        <v>44</v>
      </c>
      <c r="N20" s="1">
        <v>0</v>
      </c>
      <c r="O20" s="1">
        <v>10</v>
      </c>
      <c r="P20" s="2" t="s">
        <v>290</v>
      </c>
      <c r="Q20" s="1">
        <v>36</v>
      </c>
      <c r="R20" s="1">
        <v>0</v>
      </c>
      <c r="S20" s="2" t="s">
        <v>291</v>
      </c>
      <c r="T20" s="1">
        <v>52</v>
      </c>
      <c r="U20" s="1">
        <v>0</v>
      </c>
      <c r="V20" s="5">
        <f>$D$20+$D$21</f>
        <v>0</v>
      </c>
      <c r="W20" s="1">
        <v>1</v>
      </c>
    </row>
    <row r="21" spans="1:23" x14ac:dyDescent="0.3">
      <c r="A21" s="2" t="s">
        <v>138</v>
      </c>
      <c r="B21" s="2" t="s">
        <v>5</v>
      </c>
      <c r="C21" s="2" t="s">
        <v>248</v>
      </c>
      <c r="D21" s="1" t="s">
        <v>61</v>
      </c>
      <c r="E21" s="1">
        <v>0</v>
      </c>
      <c r="F21" s="1">
        <v>2008</v>
      </c>
      <c r="G21" s="2" t="s">
        <v>267</v>
      </c>
      <c r="H21" s="2" t="s">
        <v>6</v>
      </c>
      <c r="I21" s="13">
        <v>2142723.8397611212</v>
      </c>
      <c r="J21" s="3">
        <v>82848604.968196601</v>
      </c>
      <c r="K21" s="11">
        <f t="shared" si="0"/>
        <v>7.9182852000249389</v>
      </c>
      <c r="L21" s="2" t="s">
        <v>289</v>
      </c>
      <c r="M21" s="1">
        <v>44</v>
      </c>
      <c r="N21" s="1">
        <v>0</v>
      </c>
      <c r="O21" s="1">
        <v>10</v>
      </c>
      <c r="P21" s="2" t="s">
        <v>290</v>
      </c>
      <c r="Q21" s="1">
        <v>36</v>
      </c>
      <c r="R21" s="1">
        <v>0</v>
      </c>
      <c r="S21" s="2" t="s">
        <v>291</v>
      </c>
      <c r="T21" s="1">
        <v>52</v>
      </c>
      <c r="U21" s="1">
        <v>0</v>
      </c>
      <c r="V21" s="5">
        <f>$D$20+$D$21</f>
        <v>0</v>
      </c>
      <c r="W21" s="1">
        <v>1</v>
      </c>
    </row>
    <row r="22" spans="1:23" x14ac:dyDescent="0.3">
      <c r="A22" s="2" t="s">
        <v>249</v>
      </c>
      <c r="B22" s="2" t="s">
        <v>142</v>
      </c>
      <c r="C22" s="2" t="s">
        <v>250</v>
      </c>
      <c r="D22" s="1" t="s">
        <v>61</v>
      </c>
      <c r="E22" s="1">
        <v>0</v>
      </c>
      <c r="F22" s="1">
        <v>2008</v>
      </c>
      <c r="G22" s="2" t="s">
        <v>272</v>
      </c>
      <c r="H22" s="2" t="s">
        <v>246</v>
      </c>
      <c r="I22" s="13">
        <v>21548699.234649651</v>
      </c>
      <c r="J22" s="3">
        <v>31004484.091504022</v>
      </c>
      <c r="K22" s="11">
        <f t="shared" si="0"/>
        <v>7.4914245091686302</v>
      </c>
      <c r="L22" s="2" t="s">
        <v>299</v>
      </c>
      <c r="M22" s="1">
        <v>65</v>
      </c>
      <c r="N22" s="1">
        <v>0</v>
      </c>
      <c r="O22" s="1">
        <v>32</v>
      </c>
      <c r="P22" s="2" t="s">
        <v>300</v>
      </c>
      <c r="Q22" s="1">
        <v>40</v>
      </c>
      <c r="R22" s="1">
        <v>0</v>
      </c>
      <c r="S22" s="2" t="s">
        <v>301</v>
      </c>
      <c r="T22" s="1">
        <v>38</v>
      </c>
      <c r="U22" s="1">
        <v>0</v>
      </c>
      <c r="V22" s="5">
        <f>$D$22+$D$23</f>
        <v>0</v>
      </c>
      <c r="W22" s="1">
        <v>1</v>
      </c>
    </row>
    <row r="23" spans="1:23" x14ac:dyDescent="0.3">
      <c r="A23" s="2" t="s">
        <v>251</v>
      </c>
      <c r="B23" s="2" t="s">
        <v>1</v>
      </c>
      <c r="C23" s="2" t="s">
        <v>250</v>
      </c>
      <c r="D23" s="1" t="s">
        <v>61</v>
      </c>
      <c r="E23" s="1">
        <v>0</v>
      </c>
      <c r="F23" s="1">
        <v>2008</v>
      </c>
      <c r="G23" s="2" t="s">
        <v>272</v>
      </c>
      <c r="H23" s="2" t="s">
        <v>246</v>
      </c>
      <c r="I23" s="13">
        <v>21548699.234649651</v>
      </c>
      <c r="J23" s="3">
        <v>31004484.091504022</v>
      </c>
      <c r="K23" s="11">
        <f t="shared" si="0"/>
        <v>7.4914245091686302</v>
      </c>
      <c r="L23" s="2" t="s">
        <v>299</v>
      </c>
      <c r="M23" s="1">
        <v>65</v>
      </c>
      <c r="N23" s="1">
        <v>0</v>
      </c>
      <c r="O23" s="1">
        <v>32</v>
      </c>
      <c r="P23" s="2" t="s">
        <v>300</v>
      </c>
      <c r="Q23" s="1">
        <v>40</v>
      </c>
      <c r="R23" s="1">
        <v>0</v>
      </c>
      <c r="S23" s="2" t="s">
        <v>301</v>
      </c>
      <c r="T23" s="1">
        <v>38</v>
      </c>
      <c r="U23" s="1">
        <v>0</v>
      </c>
      <c r="V23" s="5">
        <f>$D$22+$D$23</f>
        <v>0</v>
      </c>
      <c r="W23" s="1">
        <v>1</v>
      </c>
    </row>
  </sheetData>
  <conditionalFormatting sqref="J15:K15">
    <cfRule type="cellIs" dxfId="208" priority="19" operator="lessThan">
      <formula>1</formula>
    </cfRule>
  </conditionalFormatting>
  <conditionalFormatting sqref="J19:K19">
    <cfRule type="cellIs" dxfId="207" priority="18" operator="lessThan">
      <formula>1</formula>
    </cfRule>
  </conditionalFormatting>
  <conditionalFormatting sqref="J3:K3">
    <cfRule type="cellIs" dxfId="206" priority="17" operator="lessThan">
      <formula>1</formula>
    </cfRule>
  </conditionalFormatting>
  <conditionalFormatting sqref="J4:K4">
    <cfRule type="cellIs" dxfId="205" priority="16" operator="lessThan">
      <formula>1</formula>
    </cfRule>
  </conditionalFormatting>
  <conditionalFormatting sqref="J12:K12">
    <cfRule type="cellIs" dxfId="204" priority="15" operator="lessThan">
      <formula>1</formula>
    </cfRule>
  </conditionalFormatting>
  <conditionalFormatting sqref="J6:K6">
    <cfRule type="cellIs" dxfId="203" priority="14" operator="lessThan">
      <formula>1</formula>
    </cfRule>
  </conditionalFormatting>
  <conditionalFormatting sqref="J13:K13">
    <cfRule type="cellIs" dxfId="202" priority="13" operator="lessThan">
      <formula>1</formula>
    </cfRule>
  </conditionalFormatting>
  <conditionalFormatting sqref="J17:K17">
    <cfRule type="cellIs" dxfId="201" priority="12" operator="lessThan">
      <formula>1</formula>
    </cfRule>
  </conditionalFormatting>
  <conditionalFormatting sqref="J2:K2 K2:K23">
    <cfRule type="cellIs" dxfId="200" priority="11" operator="lessThan">
      <formula>1</formula>
    </cfRule>
  </conditionalFormatting>
  <conditionalFormatting sqref="J8:K8">
    <cfRule type="cellIs" dxfId="199" priority="10" operator="lessThan">
      <formula>1</formula>
    </cfRule>
  </conditionalFormatting>
  <conditionalFormatting sqref="J20:K21">
    <cfRule type="cellIs" dxfId="198" priority="9" operator="lessThan">
      <formula>1</formula>
    </cfRule>
  </conditionalFormatting>
  <conditionalFormatting sqref="J18:K18">
    <cfRule type="cellIs" dxfId="197" priority="8" operator="lessThan">
      <formula>1</formula>
    </cfRule>
  </conditionalFormatting>
  <conditionalFormatting sqref="J9:K9">
    <cfRule type="cellIs" dxfId="196" priority="7" operator="lessThan">
      <formula>1</formula>
    </cfRule>
  </conditionalFormatting>
  <conditionalFormatting sqref="J5:K5">
    <cfRule type="cellIs" dxfId="195" priority="6" operator="lessThan">
      <formula>1</formula>
    </cfRule>
  </conditionalFormatting>
  <conditionalFormatting sqref="J7:K7">
    <cfRule type="cellIs" dxfId="194" priority="5" operator="lessThan">
      <formula>1</formula>
    </cfRule>
  </conditionalFormatting>
  <conditionalFormatting sqref="J14:K14">
    <cfRule type="cellIs" dxfId="193" priority="4" operator="lessThan">
      <formula>1</formula>
    </cfRule>
  </conditionalFormatting>
  <conditionalFormatting sqref="J16:K16">
    <cfRule type="cellIs" dxfId="192" priority="3" operator="lessThan">
      <formula>1</formula>
    </cfRule>
  </conditionalFormatting>
  <conditionalFormatting sqref="J22:K23">
    <cfRule type="cellIs" dxfId="191" priority="2" operator="lessThan">
      <formula>1</formula>
    </cfRule>
  </conditionalFormatting>
  <conditionalFormatting sqref="J10:K11">
    <cfRule type="cellIs" dxfId="190" priority="1" operator="lessThan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B9DD-E86F-46CE-B276-D4DA08D2F0F7}">
  <dimension ref="A1:W26"/>
  <sheetViews>
    <sheetView topLeftCell="C1" zoomScale="70" zoomScaleNormal="70" workbookViewId="0">
      <selection activeCell="C7" sqref="A1:W26"/>
    </sheetView>
  </sheetViews>
  <sheetFormatPr defaultColWidth="38.88671875" defaultRowHeight="14.4" x14ac:dyDescent="0.3"/>
  <cols>
    <col min="1" max="1" width="47.44140625" style="2" bestFit="1" customWidth="1"/>
    <col min="2" max="2" width="11.88671875" style="2" bestFit="1" customWidth="1"/>
    <col min="3" max="3" width="22.33203125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6.109375" style="2" bestFit="1" customWidth="1"/>
    <col min="8" max="8" width="13.44140625" style="2" bestFit="1" customWidth="1"/>
    <col min="9" max="9" width="21.5546875" style="4" customWidth="1"/>
    <col min="10" max="12" width="19.88671875" style="2" customWidth="1"/>
    <col min="13" max="13" width="13.6640625" style="1" customWidth="1"/>
    <col min="14" max="15" width="13.44140625" style="1" customWidth="1"/>
    <col min="16" max="16" width="18" style="2" customWidth="1"/>
    <col min="17" max="17" width="12.88671875" style="1" customWidth="1"/>
    <col min="18" max="18" width="12.5546875" style="1" customWidth="1"/>
    <col min="19" max="19" width="23.6640625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38.88671875" style="1"/>
    <col min="24" max="16384" width="38.88671875" style="2"/>
  </cols>
  <sheetData>
    <row r="1" spans="1:23" s="21" customFormat="1" ht="15" customHeigh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27" t="s">
        <v>365</v>
      </c>
      <c r="J1" s="25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87</v>
      </c>
      <c r="B2" s="2" t="s">
        <v>1</v>
      </c>
      <c r="C2" s="2" t="s">
        <v>226</v>
      </c>
      <c r="D2" s="1" t="s">
        <v>104</v>
      </c>
      <c r="E2" s="1">
        <v>172</v>
      </c>
      <c r="F2" s="1">
        <v>2009</v>
      </c>
      <c r="G2" s="2" t="s">
        <v>260</v>
      </c>
      <c r="H2" s="2" t="s">
        <v>2</v>
      </c>
      <c r="I2" s="4">
        <v>2459593.005992657</v>
      </c>
      <c r="J2" s="3">
        <v>162750000</v>
      </c>
      <c r="K2" s="3">
        <f>LOG(J2)</f>
        <v>8.2115209972402301</v>
      </c>
      <c r="L2" s="2" t="s">
        <v>306</v>
      </c>
      <c r="M2" s="1">
        <v>53</v>
      </c>
      <c r="N2" s="1">
        <v>0</v>
      </c>
      <c r="O2" s="1">
        <v>7</v>
      </c>
      <c r="P2" s="2" t="s">
        <v>276</v>
      </c>
      <c r="Q2" s="1">
        <v>55</v>
      </c>
      <c r="R2" s="1">
        <v>0</v>
      </c>
      <c r="S2" s="6" t="s">
        <v>277</v>
      </c>
      <c r="T2" s="9">
        <v>49</v>
      </c>
      <c r="U2" s="1">
        <v>0</v>
      </c>
      <c r="V2" s="5">
        <f>$D$2+$D$4</f>
        <v>172</v>
      </c>
      <c r="W2" s="1">
        <v>0</v>
      </c>
    </row>
    <row r="3" spans="1:23" x14ac:dyDescent="0.3">
      <c r="A3" s="2" t="s">
        <v>4</v>
      </c>
      <c r="B3" s="2" t="s">
        <v>5</v>
      </c>
      <c r="C3" s="2" t="s">
        <v>211</v>
      </c>
      <c r="D3" s="1" t="s">
        <v>227</v>
      </c>
      <c r="E3" s="1">
        <v>153</v>
      </c>
      <c r="F3" s="1">
        <v>2009</v>
      </c>
      <c r="G3" s="2" t="s">
        <v>262</v>
      </c>
      <c r="H3" s="2" t="s">
        <v>29</v>
      </c>
      <c r="I3" s="4">
        <v>2505596.1591185923</v>
      </c>
      <c r="J3" s="3">
        <v>200000000</v>
      </c>
      <c r="K3" s="3">
        <f t="shared" ref="K3:K26" si="0">LOG(J3)</f>
        <v>8.3010299956639813</v>
      </c>
      <c r="L3" s="2" t="s">
        <v>281</v>
      </c>
      <c r="M3" s="1">
        <v>36</v>
      </c>
      <c r="N3" s="1">
        <v>0</v>
      </c>
      <c r="O3" s="1">
        <v>4</v>
      </c>
      <c r="P3" s="2" t="s">
        <v>282</v>
      </c>
      <c r="Q3" s="1">
        <v>35</v>
      </c>
      <c r="R3" s="1">
        <v>0</v>
      </c>
      <c r="S3" s="2" t="s">
        <v>330</v>
      </c>
      <c r="T3" s="1">
        <v>40</v>
      </c>
      <c r="U3" s="1">
        <v>0</v>
      </c>
      <c r="V3" s="5">
        <f>$D$3+$D$5</f>
        <v>153.5</v>
      </c>
      <c r="W3" s="1">
        <v>1</v>
      </c>
    </row>
    <row r="4" spans="1:23" x14ac:dyDescent="0.3">
      <c r="A4" s="2" t="s">
        <v>205</v>
      </c>
      <c r="B4" s="2" t="s">
        <v>34</v>
      </c>
      <c r="C4" s="2" t="s">
        <v>226</v>
      </c>
      <c r="D4" s="1" t="s">
        <v>228</v>
      </c>
      <c r="E4" s="1">
        <v>172</v>
      </c>
      <c r="F4" s="1">
        <v>2009</v>
      </c>
      <c r="G4" s="2" t="s">
        <v>260</v>
      </c>
      <c r="H4" s="2" t="s">
        <v>2</v>
      </c>
      <c r="I4" s="4">
        <v>2459593.005992657</v>
      </c>
      <c r="J4" s="3">
        <v>162750000</v>
      </c>
      <c r="K4" s="3">
        <f t="shared" si="0"/>
        <v>8.2115209972402301</v>
      </c>
      <c r="L4" s="2" t="s">
        <v>306</v>
      </c>
      <c r="M4" s="1">
        <v>53</v>
      </c>
      <c r="N4" s="1">
        <v>0</v>
      </c>
      <c r="O4" s="1">
        <v>7</v>
      </c>
      <c r="P4" s="2" t="s">
        <v>276</v>
      </c>
      <c r="Q4" s="1">
        <v>55</v>
      </c>
      <c r="R4" s="1">
        <v>0</v>
      </c>
      <c r="S4" s="6" t="s">
        <v>277</v>
      </c>
      <c r="T4" s="9">
        <v>49</v>
      </c>
      <c r="U4" s="1">
        <v>0</v>
      </c>
      <c r="V4" s="5">
        <f>$D$2+$D$4</f>
        <v>172</v>
      </c>
      <c r="W4" s="1">
        <v>0</v>
      </c>
    </row>
    <row r="5" spans="1:23" x14ac:dyDescent="0.3">
      <c r="A5" s="2" t="s">
        <v>145</v>
      </c>
      <c r="B5" s="2" t="s">
        <v>14</v>
      </c>
      <c r="C5" s="2" t="s">
        <v>211</v>
      </c>
      <c r="D5" s="1">
        <v>69.5</v>
      </c>
      <c r="E5" s="1">
        <v>153</v>
      </c>
      <c r="F5" s="1">
        <v>2009</v>
      </c>
      <c r="G5" s="2" t="s">
        <v>262</v>
      </c>
      <c r="H5" s="2" t="s">
        <v>29</v>
      </c>
      <c r="I5" s="4">
        <v>2505596.1591185923</v>
      </c>
      <c r="J5" s="3">
        <v>200000000</v>
      </c>
      <c r="K5" s="3">
        <f t="shared" si="0"/>
        <v>8.3010299956639813</v>
      </c>
      <c r="L5" s="2" t="s">
        <v>281</v>
      </c>
      <c r="M5" s="1">
        <v>36</v>
      </c>
      <c r="N5" s="1">
        <v>0</v>
      </c>
      <c r="O5" s="1">
        <v>4</v>
      </c>
      <c r="P5" s="2" t="s">
        <v>282</v>
      </c>
      <c r="Q5" s="1">
        <v>35</v>
      </c>
      <c r="R5" s="1">
        <v>0</v>
      </c>
      <c r="S5" s="2" t="s">
        <v>330</v>
      </c>
      <c r="T5" s="1">
        <v>40</v>
      </c>
      <c r="U5" s="1">
        <v>0</v>
      </c>
      <c r="V5" s="5">
        <f>$D$3+$D$5</f>
        <v>153.5</v>
      </c>
      <c r="W5" s="1">
        <v>1</v>
      </c>
    </row>
    <row r="6" spans="1:23" x14ac:dyDescent="0.3">
      <c r="A6" s="2" t="s">
        <v>0</v>
      </c>
      <c r="B6" s="2" t="s">
        <v>1</v>
      </c>
      <c r="C6" s="2" t="s">
        <v>129</v>
      </c>
      <c r="D6" s="1" t="s">
        <v>111</v>
      </c>
      <c r="E6" s="1">
        <v>71</v>
      </c>
      <c r="F6" s="1">
        <v>2009</v>
      </c>
      <c r="G6" s="2" t="s">
        <v>265</v>
      </c>
      <c r="H6" s="2" t="s">
        <v>2</v>
      </c>
      <c r="I6" s="4">
        <v>2459593.005992657</v>
      </c>
      <c r="J6" s="3">
        <v>346905809.5341202</v>
      </c>
      <c r="K6" s="3">
        <f t="shared" si="0"/>
        <v>8.5402115729106232</v>
      </c>
      <c r="L6" s="2" t="s">
        <v>286</v>
      </c>
      <c r="M6" s="1">
        <v>62</v>
      </c>
      <c r="N6" s="1">
        <v>0</v>
      </c>
      <c r="O6" s="1">
        <v>43</v>
      </c>
      <c r="P6" s="2" t="s">
        <v>287</v>
      </c>
      <c r="Q6" s="1">
        <v>45</v>
      </c>
      <c r="R6" s="1">
        <v>0</v>
      </c>
      <c r="S6" s="2" t="s">
        <v>288</v>
      </c>
      <c r="T6" s="1">
        <v>46</v>
      </c>
      <c r="U6" s="1">
        <v>0</v>
      </c>
      <c r="V6" s="5">
        <f>$D$6+$D$13</f>
        <v>71</v>
      </c>
      <c r="W6" s="1">
        <v>1</v>
      </c>
    </row>
    <row r="7" spans="1:23" x14ac:dyDescent="0.3">
      <c r="A7" s="2" t="s">
        <v>11</v>
      </c>
      <c r="B7" s="2" t="s">
        <v>9</v>
      </c>
      <c r="C7" s="2" t="s">
        <v>6</v>
      </c>
      <c r="D7" s="1" t="s">
        <v>154</v>
      </c>
      <c r="E7" s="1">
        <v>70</v>
      </c>
      <c r="F7" s="1">
        <v>2009</v>
      </c>
      <c r="G7" s="2" t="s">
        <v>261</v>
      </c>
      <c r="H7" s="2" t="s">
        <v>6</v>
      </c>
      <c r="I7" s="4">
        <v>4689955.5351911634</v>
      </c>
      <c r="J7" s="3">
        <v>265816531.74491075</v>
      </c>
      <c r="K7" s="3">
        <f t="shared" si="0"/>
        <v>8.4245819872249488</v>
      </c>
      <c r="L7" s="2" t="s">
        <v>278</v>
      </c>
      <c r="M7" s="1">
        <v>44</v>
      </c>
      <c r="N7" s="1">
        <v>0</v>
      </c>
      <c r="O7" s="1">
        <v>5</v>
      </c>
      <c r="P7" s="2" t="s">
        <v>279</v>
      </c>
      <c r="Q7" s="1">
        <v>48</v>
      </c>
      <c r="R7" s="1">
        <v>0</v>
      </c>
      <c r="S7" s="2" t="s">
        <v>280</v>
      </c>
      <c r="T7" s="1">
        <v>41</v>
      </c>
      <c r="U7" s="1">
        <v>0</v>
      </c>
      <c r="V7" s="5">
        <f>$D$7+$D$12+$D$16</f>
        <v>78</v>
      </c>
      <c r="W7" s="1">
        <v>0</v>
      </c>
    </row>
    <row r="8" spans="1:23" x14ac:dyDescent="0.3">
      <c r="A8" s="2" t="s">
        <v>71</v>
      </c>
      <c r="B8" s="2" t="s">
        <v>5</v>
      </c>
      <c r="C8" s="2" t="s">
        <v>229</v>
      </c>
      <c r="D8" s="1">
        <v>34.5</v>
      </c>
      <c r="E8" s="1">
        <v>34</v>
      </c>
      <c r="F8" s="1">
        <v>2009</v>
      </c>
      <c r="G8" s="2" t="s">
        <v>270</v>
      </c>
      <c r="H8" s="2" t="s">
        <v>230</v>
      </c>
      <c r="I8" s="4">
        <v>4501887.1318170531</v>
      </c>
      <c r="J8" s="3">
        <v>123750000</v>
      </c>
      <c r="K8" s="3">
        <f t="shared" si="0"/>
        <v>8.0925452076056068</v>
      </c>
      <c r="L8" s="2" t="s">
        <v>297</v>
      </c>
      <c r="M8" s="1">
        <v>67</v>
      </c>
      <c r="N8" s="1">
        <v>0</v>
      </c>
      <c r="O8" s="1">
        <v>40</v>
      </c>
      <c r="P8" s="2" t="s">
        <v>298</v>
      </c>
      <c r="Q8" s="1">
        <v>38</v>
      </c>
      <c r="R8" s="1">
        <v>0</v>
      </c>
      <c r="S8" s="7" t="s">
        <v>361</v>
      </c>
      <c r="T8" s="8">
        <v>36</v>
      </c>
      <c r="U8" s="1">
        <v>0</v>
      </c>
      <c r="V8" s="5">
        <f>$D$8+$D$21</f>
        <v>34.5</v>
      </c>
      <c r="W8" s="1">
        <v>1</v>
      </c>
    </row>
    <row r="9" spans="1:23" x14ac:dyDescent="0.3">
      <c r="A9" s="2" t="s">
        <v>207</v>
      </c>
      <c r="B9" s="2" t="s">
        <v>64</v>
      </c>
      <c r="C9" s="2" t="s">
        <v>230</v>
      </c>
      <c r="D9" s="1">
        <v>32.5</v>
      </c>
      <c r="E9" s="1">
        <v>59</v>
      </c>
      <c r="F9" s="1">
        <v>2009</v>
      </c>
      <c r="G9" s="2" t="s">
        <v>273</v>
      </c>
      <c r="H9" s="2" t="s">
        <v>230</v>
      </c>
      <c r="I9" s="4">
        <v>4501887.1318170531</v>
      </c>
      <c r="J9" s="3">
        <v>294925503.25898594</v>
      </c>
      <c r="K9" s="3">
        <f t="shared" si="0"/>
        <v>8.4697123291667413</v>
      </c>
      <c r="L9" s="2" t="s">
        <v>302</v>
      </c>
      <c r="M9" s="1">
        <v>58</v>
      </c>
      <c r="N9" s="1">
        <v>0</v>
      </c>
      <c r="O9" s="1">
        <v>3</v>
      </c>
      <c r="P9" s="2" t="s">
        <v>303</v>
      </c>
      <c r="Q9" s="1">
        <v>46</v>
      </c>
      <c r="R9" s="1">
        <v>0</v>
      </c>
      <c r="S9" s="2" t="s">
        <v>304</v>
      </c>
      <c r="T9" s="1">
        <v>59</v>
      </c>
      <c r="U9" s="1">
        <v>0</v>
      </c>
      <c r="V9" s="5">
        <f>$D$9+$D$11+$D$19</f>
        <v>59.5</v>
      </c>
      <c r="W9" s="1">
        <v>0</v>
      </c>
    </row>
    <row r="10" spans="1:23" x14ac:dyDescent="0.3">
      <c r="A10" s="2" t="s">
        <v>45</v>
      </c>
      <c r="B10" s="2" t="s">
        <v>28</v>
      </c>
      <c r="C10" s="2" t="s">
        <v>29</v>
      </c>
      <c r="D10" s="1" t="s">
        <v>200</v>
      </c>
      <c r="E10" s="1">
        <v>26</v>
      </c>
      <c r="F10" s="1">
        <v>2009</v>
      </c>
      <c r="G10" s="2" t="s">
        <v>263</v>
      </c>
      <c r="H10" s="2" t="s">
        <v>29</v>
      </c>
      <c r="I10" s="4">
        <v>2505596.1591185923</v>
      </c>
      <c r="J10" s="3">
        <v>248501712.48222801</v>
      </c>
      <c r="K10" s="3">
        <f t="shared" si="0"/>
        <v>8.3953293859024267</v>
      </c>
      <c r="L10" s="2" t="s">
        <v>283</v>
      </c>
      <c r="M10" s="1">
        <v>51</v>
      </c>
      <c r="N10" s="1">
        <v>0</v>
      </c>
      <c r="O10" s="1">
        <v>27</v>
      </c>
      <c r="P10" s="2" t="s">
        <v>284</v>
      </c>
      <c r="Q10" s="1">
        <v>41</v>
      </c>
      <c r="R10" s="1">
        <v>0</v>
      </c>
      <c r="S10" s="2" t="s">
        <v>307</v>
      </c>
      <c r="T10" s="1">
        <v>47</v>
      </c>
      <c r="U10" s="1">
        <v>0</v>
      </c>
      <c r="V10" s="5">
        <f>$D$10+$D$24+$D$22</f>
        <v>26</v>
      </c>
      <c r="W10" s="1">
        <v>0</v>
      </c>
    </row>
    <row r="11" spans="1:23" x14ac:dyDescent="0.3">
      <c r="A11" s="2" t="s">
        <v>180</v>
      </c>
      <c r="B11" s="2" t="s">
        <v>5</v>
      </c>
      <c r="C11" s="2" t="s">
        <v>230</v>
      </c>
      <c r="D11" s="1" t="s">
        <v>231</v>
      </c>
      <c r="E11" s="1">
        <v>59</v>
      </c>
      <c r="F11" s="1">
        <v>2009</v>
      </c>
      <c r="G11" s="2" t="s">
        <v>273</v>
      </c>
      <c r="H11" s="2" t="s">
        <v>230</v>
      </c>
      <c r="I11" s="4">
        <v>4501887.1318170531</v>
      </c>
      <c r="J11" s="3">
        <v>294925503.25898594</v>
      </c>
      <c r="K11" s="3">
        <f t="shared" si="0"/>
        <v>8.4697123291667413</v>
      </c>
      <c r="L11" s="2" t="s">
        <v>302</v>
      </c>
      <c r="M11" s="1">
        <v>58</v>
      </c>
      <c r="N11" s="1">
        <v>0</v>
      </c>
      <c r="O11" s="1">
        <v>3</v>
      </c>
      <c r="P11" s="2" t="s">
        <v>303</v>
      </c>
      <c r="Q11" s="1">
        <v>46</v>
      </c>
      <c r="R11" s="1">
        <v>0</v>
      </c>
      <c r="S11" s="2" t="s">
        <v>304</v>
      </c>
      <c r="T11" s="1">
        <v>59</v>
      </c>
      <c r="U11" s="1">
        <v>0</v>
      </c>
      <c r="V11" s="5">
        <f>$D$9+$D$11+$D$19</f>
        <v>59.5</v>
      </c>
      <c r="W11" s="1">
        <v>0</v>
      </c>
    </row>
    <row r="12" spans="1:23" x14ac:dyDescent="0.3">
      <c r="A12" s="2" t="s">
        <v>33</v>
      </c>
      <c r="B12" s="2" t="s">
        <v>34</v>
      </c>
      <c r="C12" s="2" t="s">
        <v>6</v>
      </c>
      <c r="D12" s="1" t="s">
        <v>135</v>
      </c>
      <c r="E12" s="1">
        <v>70</v>
      </c>
      <c r="F12" s="1">
        <v>2009</v>
      </c>
      <c r="G12" s="2" t="s">
        <v>261</v>
      </c>
      <c r="H12" s="2" t="s">
        <v>6</v>
      </c>
      <c r="I12" s="4">
        <v>4689955.5351911634</v>
      </c>
      <c r="J12" s="3">
        <v>265816531.74491075</v>
      </c>
      <c r="K12" s="3">
        <f t="shared" si="0"/>
        <v>8.4245819872249488</v>
      </c>
      <c r="L12" s="2" t="s">
        <v>278</v>
      </c>
      <c r="M12" s="1">
        <v>44</v>
      </c>
      <c r="N12" s="1">
        <v>0</v>
      </c>
      <c r="O12" s="1">
        <v>5</v>
      </c>
      <c r="P12" s="2" t="s">
        <v>279</v>
      </c>
      <c r="Q12" s="1">
        <v>48</v>
      </c>
      <c r="R12" s="1">
        <v>0</v>
      </c>
      <c r="S12" s="2" t="s">
        <v>280</v>
      </c>
      <c r="T12" s="1">
        <v>41</v>
      </c>
      <c r="U12" s="1">
        <v>0</v>
      </c>
      <c r="V12" s="5">
        <f>$D$7+$D$12+$D$16</f>
        <v>78</v>
      </c>
      <c r="W12" s="1">
        <v>0</v>
      </c>
    </row>
    <row r="13" spans="1:23" x14ac:dyDescent="0.3">
      <c r="A13" s="2" t="s">
        <v>162</v>
      </c>
      <c r="B13" s="2" t="s">
        <v>9</v>
      </c>
      <c r="C13" s="2" t="s">
        <v>129</v>
      </c>
      <c r="D13" s="1" t="s">
        <v>135</v>
      </c>
      <c r="E13" s="1">
        <v>71</v>
      </c>
      <c r="F13" s="1">
        <v>2009</v>
      </c>
      <c r="G13" s="2" t="s">
        <v>265</v>
      </c>
      <c r="H13" s="2" t="s">
        <v>2</v>
      </c>
      <c r="I13" s="4">
        <v>2459593.005992657</v>
      </c>
      <c r="J13" s="3">
        <v>346905809.5341202</v>
      </c>
      <c r="K13" s="3">
        <f t="shared" si="0"/>
        <v>8.5402115729106232</v>
      </c>
      <c r="L13" s="2" t="s">
        <v>286</v>
      </c>
      <c r="M13" s="1">
        <v>62</v>
      </c>
      <c r="N13" s="1">
        <v>0</v>
      </c>
      <c r="O13" s="1">
        <v>43</v>
      </c>
      <c r="P13" s="2" t="s">
        <v>287</v>
      </c>
      <c r="Q13" s="1">
        <v>45</v>
      </c>
      <c r="R13" s="1">
        <v>0</v>
      </c>
      <c r="S13" s="2" t="s">
        <v>288</v>
      </c>
      <c r="T13" s="1">
        <v>46</v>
      </c>
      <c r="U13" s="1">
        <v>0</v>
      </c>
      <c r="V13" s="5">
        <f>$D$6+$D$13</f>
        <v>71</v>
      </c>
      <c r="W13" s="1">
        <v>1</v>
      </c>
    </row>
    <row r="14" spans="1:23" x14ac:dyDescent="0.3">
      <c r="A14" s="2" t="s">
        <v>196</v>
      </c>
      <c r="B14" s="2" t="s">
        <v>5</v>
      </c>
      <c r="C14" s="2" t="s">
        <v>232</v>
      </c>
      <c r="D14" s="1" t="s">
        <v>44</v>
      </c>
      <c r="E14" s="1">
        <v>36</v>
      </c>
      <c r="F14" s="1">
        <v>2009</v>
      </c>
      <c r="G14" s="2" t="s">
        <v>269</v>
      </c>
      <c r="H14" s="2" t="s">
        <v>254</v>
      </c>
      <c r="I14" s="4">
        <v>9301388.8888888881</v>
      </c>
      <c r="J14" s="3">
        <v>334850000</v>
      </c>
      <c r="K14" s="3">
        <f t="shared" si="0"/>
        <v>8.5248503032721992</v>
      </c>
      <c r="L14" s="2" t="s">
        <v>292</v>
      </c>
      <c r="M14" s="1">
        <v>57</v>
      </c>
      <c r="N14" s="1">
        <v>0</v>
      </c>
      <c r="O14" s="1">
        <v>9</v>
      </c>
      <c r="P14" s="2" t="s">
        <v>293</v>
      </c>
      <c r="Q14" s="1">
        <v>56</v>
      </c>
      <c r="R14" s="1">
        <v>0</v>
      </c>
      <c r="S14" s="2" t="s">
        <v>305</v>
      </c>
      <c r="T14" s="1">
        <v>57</v>
      </c>
      <c r="U14" s="1">
        <v>0</v>
      </c>
      <c r="V14" s="5">
        <f>$D$14+$D$15</f>
        <v>36</v>
      </c>
      <c r="W14" s="1">
        <v>1</v>
      </c>
    </row>
    <row r="15" spans="1:23" x14ac:dyDescent="0.3">
      <c r="A15" s="2" t="s">
        <v>217</v>
      </c>
      <c r="B15" s="2" t="s">
        <v>218</v>
      </c>
      <c r="C15" s="2" t="s">
        <v>232</v>
      </c>
      <c r="D15" s="1" t="s">
        <v>47</v>
      </c>
      <c r="E15" s="1">
        <v>36</v>
      </c>
      <c r="F15" s="1">
        <v>2009</v>
      </c>
      <c r="G15" s="2" t="s">
        <v>269</v>
      </c>
      <c r="H15" s="2" t="s">
        <v>254</v>
      </c>
      <c r="I15" s="4">
        <v>9301388.8888888881</v>
      </c>
      <c r="J15" s="3">
        <v>334850000</v>
      </c>
      <c r="K15" s="3">
        <f t="shared" si="0"/>
        <v>8.5248503032721992</v>
      </c>
      <c r="L15" s="2" t="s">
        <v>292</v>
      </c>
      <c r="M15" s="1">
        <v>57</v>
      </c>
      <c r="N15" s="1">
        <v>0</v>
      </c>
      <c r="O15" s="1">
        <v>9</v>
      </c>
      <c r="P15" s="2" t="s">
        <v>293</v>
      </c>
      <c r="Q15" s="1">
        <v>56</v>
      </c>
      <c r="R15" s="1">
        <v>0</v>
      </c>
      <c r="S15" s="2" t="s">
        <v>305</v>
      </c>
      <c r="T15" s="1">
        <v>57</v>
      </c>
      <c r="U15" s="1">
        <v>0</v>
      </c>
      <c r="V15" s="5">
        <f>$D$14+$D$15</f>
        <v>36</v>
      </c>
      <c r="W15" s="1">
        <v>1</v>
      </c>
    </row>
    <row r="16" spans="1:23" x14ac:dyDescent="0.3">
      <c r="A16" s="2" t="s">
        <v>233</v>
      </c>
      <c r="B16" s="2" t="s">
        <v>64</v>
      </c>
      <c r="C16" s="2" t="s">
        <v>6</v>
      </c>
      <c r="D16" s="1" t="s">
        <v>52</v>
      </c>
      <c r="E16" s="1">
        <v>70</v>
      </c>
      <c r="F16" s="1">
        <v>2009</v>
      </c>
      <c r="G16" s="2" t="s">
        <v>261</v>
      </c>
      <c r="H16" s="2" t="s">
        <v>6</v>
      </c>
      <c r="I16" s="4">
        <v>4689955.5351911634</v>
      </c>
      <c r="J16" s="3">
        <v>265816531.74491075</v>
      </c>
      <c r="K16" s="3">
        <f t="shared" si="0"/>
        <v>8.4245819872249488</v>
      </c>
      <c r="L16" s="2" t="s">
        <v>278</v>
      </c>
      <c r="M16" s="1">
        <v>44</v>
      </c>
      <c r="N16" s="1">
        <v>0</v>
      </c>
      <c r="O16" s="1">
        <v>5</v>
      </c>
      <c r="P16" s="2" t="s">
        <v>279</v>
      </c>
      <c r="Q16" s="1">
        <v>48</v>
      </c>
      <c r="R16" s="1">
        <v>0</v>
      </c>
      <c r="S16" s="2" t="s">
        <v>280</v>
      </c>
      <c r="T16" s="1">
        <v>41</v>
      </c>
      <c r="U16" s="1">
        <v>0</v>
      </c>
      <c r="V16" s="5">
        <f>$D$7+$D$12+$D$16</f>
        <v>78</v>
      </c>
      <c r="W16" s="1">
        <v>0</v>
      </c>
    </row>
    <row r="17" spans="1:23" x14ac:dyDescent="0.3">
      <c r="A17" s="2" t="s">
        <v>201</v>
      </c>
      <c r="B17" s="2" t="s">
        <v>202</v>
      </c>
      <c r="C17" s="2" t="s">
        <v>155</v>
      </c>
      <c r="D17" s="1" t="s">
        <v>157</v>
      </c>
      <c r="E17" s="1">
        <v>8</v>
      </c>
      <c r="F17" s="1">
        <v>2009</v>
      </c>
      <c r="G17" s="2" t="s">
        <v>268</v>
      </c>
      <c r="H17" s="2" t="s">
        <v>6</v>
      </c>
      <c r="I17" s="4">
        <v>4689955.5351911634</v>
      </c>
      <c r="J17" s="3">
        <v>100000000</v>
      </c>
      <c r="K17" s="3">
        <f t="shared" si="0"/>
        <v>8</v>
      </c>
      <c r="L17" s="2" t="s">
        <v>294</v>
      </c>
      <c r="M17" s="1">
        <v>53</v>
      </c>
      <c r="N17" s="1">
        <v>0</v>
      </c>
      <c r="O17" s="1">
        <v>9</v>
      </c>
      <c r="P17" s="2" t="s">
        <v>295</v>
      </c>
      <c r="Q17" s="1">
        <v>50</v>
      </c>
      <c r="R17" s="1">
        <v>0</v>
      </c>
      <c r="S17" s="2" t="s">
        <v>296</v>
      </c>
      <c r="T17" s="1">
        <v>47</v>
      </c>
      <c r="U17" s="1">
        <v>0</v>
      </c>
      <c r="V17" s="5">
        <f>$D$17+$D$20+$D$25</f>
        <v>8</v>
      </c>
      <c r="W17" s="1">
        <v>1</v>
      </c>
    </row>
    <row r="18" spans="1:23" x14ac:dyDescent="0.3">
      <c r="A18" s="2" t="s">
        <v>138</v>
      </c>
      <c r="B18" s="2" t="s">
        <v>5</v>
      </c>
      <c r="C18" s="2" t="s">
        <v>22</v>
      </c>
      <c r="D18" s="1" t="s">
        <v>55</v>
      </c>
      <c r="E18" s="1">
        <v>13</v>
      </c>
      <c r="F18" s="1">
        <v>2009</v>
      </c>
      <c r="G18" s="2" t="s">
        <v>267</v>
      </c>
      <c r="H18" s="2" t="s">
        <v>2</v>
      </c>
      <c r="I18" s="4">
        <v>2459593.005992657</v>
      </c>
      <c r="J18" s="3">
        <v>120000000</v>
      </c>
      <c r="K18" s="3">
        <f t="shared" si="0"/>
        <v>8.0791812460476251</v>
      </c>
      <c r="L18" s="2" t="s">
        <v>289</v>
      </c>
      <c r="M18" s="1">
        <v>45</v>
      </c>
      <c r="N18" s="1">
        <v>0</v>
      </c>
      <c r="O18" s="1">
        <v>11</v>
      </c>
      <c r="P18" s="2" t="s">
        <v>308</v>
      </c>
      <c r="Q18" s="1">
        <v>48</v>
      </c>
      <c r="R18" s="1">
        <v>0</v>
      </c>
      <c r="S18" s="2" t="s">
        <v>291</v>
      </c>
      <c r="T18" s="1">
        <v>53</v>
      </c>
      <c r="U18" s="1">
        <v>0</v>
      </c>
      <c r="V18" s="5">
        <f>$D$18+$D$23</f>
        <v>5</v>
      </c>
      <c r="W18" s="1">
        <v>1</v>
      </c>
    </row>
    <row r="19" spans="1:23" x14ac:dyDescent="0.3">
      <c r="A19" s="2" t="s">
        <v>141</v>
      </c>
      <c r="B19" s="2" t="s">
        <v>142</v>
      </c>
      <c r="C19" s="2" t="s">
        <v>230</v>
      </c>
      <c r="D19" s="1" t="s">
        <v>234</v>
      </c>
      <c r="E19" s="1">
        <v>59</v>
      </c>
      <c r="F19" s="1">
        <v>2009</v>
      </c>
      <c r="G19" s="2" t="s">
        <v>273</v>
      </c>
      <c r="H19" s="2" t="s">
        <v>230</v>
      </c>
      <c r="I19" s="4">
        <v>4501887.1318170531</v>
      </c>
      <c r="J19" s="3">
        <v>294925503.25898594</v>
      </c>
      <c r="K19" s="3">
        <f t="shared" si="0"/>
        <v>8.4697123291667413</v>
      </c>
      <c r="L19" s="2" t="s">
        <v>302</v>
      </c>
      <c r="M19" s="1">
        <v>58</v>
      </c>
      <c r="N19" s="1">
        <v>0</v>
      </c>
      <c r="O19" s="1">
        <v>3</v>
      </c>
      <c r="P19" s="2" t="s">
        <v>303</v>
      </c>
      <c r="Q19" s="1">
        <v>56</v>
      </c>
      <c r="R19" s="1">
        <v>0</v>
      </c>
      <c r="S19" s="2" t="s">
        <v>304</v>
      </c>
      <c r="T19" s="1">
        <v>59</v>
      </c>
      <c r="U19" s="1">
        <v>0</v>
      </c>
      <c r="V19" s="5">
        <f>$D$9+$D$11+$D$19</f>
        <v>59.5</v>
      </c>
      <c r="W19" s="1">
        <v>0</v>
      </c>
    </row>
    <row r="20" spans="1:23" x14ac:dyDescent="0.3">
      <c r="A20" s="2" t="s">
        <v>235</v>
      </c>
      <c r="B20" s="2" t="s">
        <v>25</v>
      </c>
      <c r="C20" s="2" t="s">
        <v>155</v>
      </c>
      <c r="D20" s="1" t="s">
        <v>91</v>
      </c>
      <c r="E20" s="1">
        <v>8</v>
      </c>
      <c r="F20" s="1">
        <v>2009</v>
      </c>
      <c r="G20" s="2" t="s">
        <v>268</v>
      </c>
      <c r="H20" s="2" t="s">
        <v>6</v>
      </c>
      <c r="I20" s="4">
        <v>4689955.5351911634</v>
      </c>
      <c r="J20" s="3">
        <v>100000000</v>
      </c>
      <c r="K20" s="3">
        <f t="shared" si="0"/>
        <v>8</v>
      </c>
      <c r="L20" s="2" t="s">
        <v>294</v>
      </c>
      <c r="M20" s="1">
        <v>53</v>
      </c>
      <c r="N20" s="1">
        <v>0</v>
      </c>
      <c r="O20" s="1">
        <v>9</v>
      </c>
      <c r="P20" s="2" t="s">
        <v>295</v>
      </c>
      <c r="Q20" s="1">
        <v>50</v>
      </c>
      <c r="R20" s="1">
        <v>0</v>
      </c>
      <c r="S20" s="2" t="s">
        <v>296</v>
      </c>
      <c r="T20" s="1">
        <v>47</v>
      </c>
      <c r="U20" s="1">
        <v>0</v>
      </c>
      <c r="V20" s="5">
        <f>$D$17+$D$20+$D$25</f>
        <v>8</v>
      </c>
      <c r="W20" s="1">
        <v>1</v>
      </c>
    </row>
    <row r="21" spans="1:23" x14ac:dyDescent="0.3">
      <c r="A21" s="2" t="s">
        <v>236</v>
      </c>
      <c r="B21" s="2" t="s">
        <v>142</v>
      </c>
      <c r="C21" s="2" t="s">
        <v>229</v>
      </c>
      <c r="D21" s="1" t="s">
        <v>61</v>
      </c>
      <c r="E21" s="1">
        <v>34</v>
      </c>
      <c r="F21" s="1">
        <v>2009</v>
      </c>
      <c r="G21" s="2" t="s">
        <v>270</v>
      </c>
      <c r="H21" s="2" t="s">
        <v>230</v>
      </c>
      <c r="I21" s="4">
        <v>4501887.1318170531</v>
      </c>
      <c r="J21" s="3">
        <v>123750000</v>
      </c>
      <c r="K21" s="3">
        <f t="shared" si="0"/>
        <v>8.0925452076056068</v>
      </c>
      <c r="L21" s="2" t="s">
        <v>297</v>
      </c>
      <c r="M21" s="1">
        <v>67</v>
      </c>
      <c r="N21" s="1">
        <v>0</v>
      </c>
      <c r="O21" s="1">
        <v>40</v>
      </c>
      <c r="P21" s="2" t="s">
        <v>298</v>
      </c>
      <c r="Q21" s="1">
        <v>38</v>
      </c>
      <c r="R21" s="1">
        <v>0</v>
      </c>
      <c r="S21" s="7" t="s">
        <v>361</v>
      </c>
      <c r="T21" s="8">
        <v>36</v>
      </c>
      <c r="U21" s="1">
        <v>0</v>
      </c>
      <c r="V21" s="5">
        <f>$D$8+$D$21</f>
        <v>34.5</v>
      </c>
      <c r="W21" s="1">
        <v>1</v>
      </c>
    </row>
    <row r="22" spans="1:23" x14ac:dyDescent="0.3">
      <c r="A22" s="2" t="s">
        <v>237</v>
      </c>
      <c r="B22" s="2" t="s">
        <v>34</v>
      </c>
      <c r="C22" s="2" t="s">
        <v>29</v>
      </c>
      <c r="D22" s="1" t="s">
        <v>61</v>
      </c>
      <c r="E22" s="1">
        <v>26</v>
      </c>
      <c r="F22" s="1">
        <v>2009</v>
      </c>
      <c r="G22" s="2" t="s">
        <v>263</v>
      </c>
      <c r="H22" s="2" t="s">
        <v>29</v>
      </c>
      <c r="I22" s="4">
        <v>2505596.1591185923</v>
      </c>
      <c r="J22" s="3">
        <v>248501712.4822281</v>
      </c>
      <c r="K22" s="3">
        <f t="shared" si="0"/>
        <v>8.3953293859024267</v>
      </c>
      <c r="L22" s="2" t="s">
        <v>283</v>
      </c>
      <c r="M22" s="1">
        <v>51</v>
      </c>
      <c r="N22" s="1">
        <v>0</v>
      </c>
      <c r="O22" s="1">
        <v>27</v>
      </c>
      <c r="P22" s="2" t="s">
        <v>284</v>
      </c>
      <c r="Q22" s="1">
        <v>41</v>
      </c>
      <c r="R22" s="1">
        <v>0</v>
      </c>
      <c r="S22" s="2" t="s">
        <v>307</v>
      </c>
      <c r="T22" s="1">
        <v>47</v>
      </c>
      <c r="U22" s="1">
        <v>0</v>
      </c>
      <c r="V22" s="5">
        <f>$D$10+$D$24+$D$22</f>
        <v>26</v>
      </c>
      <c r="W22" s="1">
        <v>0</v>
      </c>
    </row>
    <row r="23" spans="1:23" x14ac:dyDescent="0.3">
      <c r="A23" s="2" t="s">
        <v>208</v>
      </c>
      <c r="B23" s="2" t="s">
        <v>64</v>
      </c>
      <c r="C23" s="2" t="s">
        <v>22</v>
      </c>
      <c r="D23" s="1" t="s">
        <v>61</v>
      </c>
      <c r="E23" s="1">
        <v>13</v>
      </c>
      <c r="F23" s="1">
        <v>2009</v>
      </c>
      <c r="G23" s="2" t="s">
        <v>267</v>
      </c>
      <c r="H23" s="2" t="s">
        <v>2</v>
      </c>
      <c r="I23" s="4">
        <v>2459593.005992657</v>
      </c>
      <c r="J23" s="3">
        <v>120000000</v>
      </c>
      <c r="K23" s="3">
        <f t="shared" si="0"/>
        <v>8.0791812460476251</v>
      </c>
      <c r="L23" s="2" t="s">
        <v>289</v>
      </c>
      <c r="M23" s="1">
        <v>45</v>
      </c>
      <c r="N23" s="1">
        <v>0</v>
      </c>
      <c r="O23" s="1">
        <v>11</v>
      </c>
      <c r="P23" s="2" t="s">
        <v>308</v>
      </c>
      <c r="Q23" s="1">
        <v>48</v>
      </c>
      <c r="R23" s="1">
        <v>0</v>
      </c>
      <c r="S23" s="2" t="s">
        <v>291</v>
      </c>
      <c r="T23" s="1">
        <v>53</v>
      </c>
      <c r="U23" s="1">
        <v>0</v>
      </c>
      <c r="V23" s="5">
        <f>$D$18+$D$23</f>
        <v>5</v>
      </c>
      <c r="W23" s="1">
        <v>1</v>
      </c>
    </row>
    <row r="24" spans="1:23" x14ac:dyDescent="0.3">
      <c r="A24" s="2" t="s">
        <v>39</v>
      </c>
      <c r="B24" s="2" t="s">
        <v>25</v>
      </c>
      <c r="C24" s="2" t="s">
        <v>29</v>
      </c>
      <c r="D24" s="1" t="s">
        <v>61</v>
      </c>
      <c r="E24" s="1">
        <v>26</v>
      </c>
      <c r="F24" s="1">
        <v>2009</v>
      </c>
      <c r="G24" s="2" t="s">
        <v>263</v>
      </c>
      <c r="H24" s="2" t="s">
        <v>29</v>
      </c>
      <c r="I24" s="4">
        <v>2505596.1591185923</v>
      </c>
      <c r="J24" s="3">
        <v>248501712.48222801</v>
      </c>
      <c r="K24" s="3">
        <f t="shared" si="0"/>
        <v>8.3953293859024267</v>
      </c>
      <c r="L24" s="2" t="s">
        <v>283</v>
      </c>
      <c r="M24" s="1">
        <v>51</v>
      </c>
      <c r="N24" s="1">
        <v>0</v>
      </c>
      <c r="O24" s="1">
        <v>27</v>
      </c>
      <c r="P24" s="2" t="s">
        <v>284</v>
      </c>
      <c r="Q24" s="1">
        <v>41</v>
      </c>
      <c r="R24" s="1">
        <v>0</v>
      </c>
      <c r="S24" s="2" t="s">
        <v>307</v>
      </c>
      <c r="T24" s="1">
        <v>47</v>
      </c>
      <c r="U24" s="1">
        <v>0</v>
      </c>
      <c r="V24" s="5">
        <f>$D$10+$D$24+$D$22</f>
        <v>26</v>
      </c>
      <c r="W24" s="1">
        <v>0</v>
      </c>
    </row>
    <row r="25" spans="1:23" x14ac:dyDescent="0.3">
      <c r="A25" s="2" t="s">
        <v>199</v>
      </c>
      <c r="B25" s="2" t="s">
        <v>28</v>
      </c>
      <c r="C25" s="2" t="s">
        <v>155</v>
      </c>
      <c r="D25" s="1" t="s">
        <v>61</v>
      </c>
      <c r="E25" s="1">
        <v>8</v>
      </c>
      <c r="F25" s="1">
        <v>2009</v>
      </c>
      <c r="G25" s="2" t="s">
        <v>268</v>
      </c>
      <c r="H25" s="2" t="s">
        <v>6</v>
      </c>
      <c r="I25" s="4">
        <v>4689955.5351911634</v>
      </c>
      <c r="J25" s="3">
        <v>100000000</v>
      </c>
      <c r="K25" s="3">
        <f t="shared" si="0"/>
        <v>8</v>
      </c>
      <c r="L25" s="2" t="s">
        <v>294</v>
      </c>
      <c r="M25" s="1">
        <v>53</v>
      </c>
      <c r="N25" s="1">
        <v>0</v>
      </c>
      <c r="O25" s="1">
        <v>9</v>
      </c>
      <c r="P25" s="2" t="s">
        <v>295</v>
      </c>
      <c r="Q25" s="1">
        <v>50</v>
      </c>
      <c r="R25" s="1">
        <v>0</v>
      </c>
      <c r="S25" s="2" t="s">
        <v>296</v>
      </c>
      <c r="T25" s="1">
        <v>47</v>
      </c>
      <c r="U25" s="1">
        <v>0</v>
      </c>
      <c r="V25" s="5">
        <f>$D$17+$D$20+$D$25</f>
        <v>8</v>
      </c>
      <c r="W25" s="1">
        <v>1</v>
      </c>
    </row>
    <row r="26" spans="1:23" x14ac:dyDescent="0.3">
      <c r="A26" s="2" t="s">
        <v>238</v>
      </c>
      <c r="B26" s="2" t="s">
        <v>64</v>
      </c>
      <c r="C26" s="2" t="s">
        <v>6</v>
      </c>
      <c r="D26" s="1" t="s">
        <v>61</v>
      </c>
      <c r="E26" s="1">
        <v>70</v>
      </c>
      <c r="F26" s="1">
        <v>2009</v>
      </c>
      <c r="G26" s="2" t="s">
        <v>261</v>
      </c>
      <c r="H26" s="2" t="s">
        <v>6</v>
      </c>
      <c r="I26" s="4">
        <v>4689955.5351911634</v>
      </c>
      <c r="J26" s="3">
        <v>265816531.74491075</v>
      </c>
      <c r="K26" s="3">
        <f t="shared" si="0"/>
        <v>8.4245819872249488</v>
      </c>
      <c r="L26" s="2" t="s">
        <v>278</v>
      </c>
      <c r="M26" s="1">
        <v>44</v>
      </c>
      <c r="N26" s="1">
        <v>0</v>
      </c>
      <c r="O26" s="1">
        <v>5</v>
      </c>
      <c r="P26" s="2" t="s">
        <v>279</v>
      </c>
      <c r="Q26" s="1">
        <v>48</v>
      </c>
      <c r="R26" s="1">
        <v>0</v>
      </c>
      <c r="S26" s="2" t="s">
        <v>280</v>
      </c>
      <c r="T26" s="1">
        <v>41</v>
      </c>
      <c r="U26" s="1">
        <v>0</v>
      </c>
      <c r="V26" s="5">
        <f>$D$7+$D$12+$D$16</f>
        <v>78</v>
      </c>
      <c r="W26" s="1">
        <v>0</v>
      </c>
    </row>
  </sheetData>
  <conditionalFormatting sqref="J2:K2 K2:K26">
    <cfRule type="cellIs" dxfId="189" priority="24" operator="lessThan">
      <formula>1</formula>
    </cfRule>
  </conditionalFormatting>
  <conditionalFormatting sqref="J4:K4">
    <cfRule type="cellIs" dxfId="188" priority="23" operator="lessThan">
      <formula>1</formula>
    </cfRule>
  </conditionalFormatting>
  <conditionalFormatting sqref="J7:K7">
    <cfRule type="cellIs" dxfId="187" priority="22" operator="lessThan">
      <formula>1</formula>
    </cfRule>
  </conditionalFormatting>
  <conditionalFormatting sqref="J12:K12">
    <cfRule type="cellIs" dxfId="186" priority="21" operator="lessThan">
      <formula>1</formula>
    </cfRule>
  </conditionalFormatting>
  <conditionalFormatting sqref="J5:K5">
    <cfRule type="cellIs" dxfId="185" priority="20" operator="lessThan">
      <formula>1</formula>
    </cfRule>
  </conditionalFormatting>
  <conditionalFormatting sqref="J3:K3">
    <cfRule type="cellIs" dxfId="184" priority="19" operator="lessThan">
      <formula>1</formula>
    </cfRule>
  </conditionalFormatting>
  <conditionalFormatting sqref="J10:K10">
    <cfRule type="cellIs" dxfId="183" priority="18" operator="lessThan">
      <formula>1</formula>
    </cfRule>
  </conditionalFormatting>
  <conditionalFormatting sqref="J22:K22">
    <cfRule type="cellIs" dxfId="182" priority="17" operator="lessThan">
      <formula>1</formula>
    </cfRule>
  </conditionalFormatting>
  <conditionalFormatting sqref="J6:K6">
    <cfRule type="cellIs" dxfId="181" priority="16" operator="lessThan">
      <formula>1</formula>
    </cfRule>
  </conditionalFormatting>
  <conditionalFormatting sqref="J13:K13">
    <cfRule type="cellIs" dxfId="180" priority="15" operator="lessThan">
      <formula>1</formula>
    </cfRule>
  </conditionalFormatting>
  <conditionalFormatting sqref="J18:K18">
    <cfRule type="cellIs" dxfId="179" priority="14" operator="lessThan">
      <formula>1</formula>
    </cfRule>
  </conditionalFormatting>
  <conditionalFormatting sqref="J23:K23">
    <cfRule type="cellIs" dxfId="178" priority="13" operator="lessThan">
      <formula>1</formula>
    </cfRule>
  </conditionalFormatting>
  <conditionalFormatting sqref="J20:K20">
    <cfRule type="cellIs" dxfId="177" priority="12" operator="lessThan">
      <formula>1</formula>
    </cfRule>
  </conditionalFormatting>
  <conditionalFormatting sqref="J17:K17">
    <cfRule type="cellIs" dxfId="176" priority="11" operator="lessThan">
      <formula>1</formula>
    </cfRule>
  </conditionalFormatting>
  <conditionalFormatting sqref="J25:K25">
    <cfRule type="cellIs" dxfId="175" priority="10" operator="lessThan">
      <formula>1</formula>
    </cfRule>
  </conditionalFormatting>
  <conditionalFormatting sqref="J14:K15">
    <cfRule type="cellIs" dxfId="174" priority="9" operator="lessThan">
      <formula>1</formula>
    </cfRule>
  </conditionalFormatting>
  <conditionalFormatting sqref="J8:K8">
    <cfRule type="cellIs" dxfId="173" priority="8" operator="lessThan">
      <formula>1</formula>
    </cfRule>
  </conditionalFormatting>
  <conditionalFormatting sqref="J21:K21">
    <cfRule type="cellIs" dxfId="172" priority="7" operator="lessThan">
      <formula>1</formula>
    </cfRule>
  </conditionalFormatting>
  <conditionalFormatting sqref="J9:K9">
    <cfRule type="cellIs" dxfId="171" priority="6" operator="lessThan">
      <formula>1</formula>
    </cfRule>
  </conditionalFormatting>
  <conditionalFormatting sqref="J11:K11">
    <cfRule type="cellIs" dxfId="170" priority="5" operator="lessThan">
      <formula>1</formula>
    </cfRule>
  </conditionalFormatting>
  <conditionalFormatting sqref="J16:K16">
    <cfRule type="cellIs" dxfId="169" priority="4" operator="lessThan">
      <formula>1</formula>
    </cfRule>
  </conditionalFormatting>
  <conditionalFormatting sqref="J26:K26">
    <cfRule type="cellIs" dxfId="168" priority="3" operator="lessThan">
      <formula>1</formula>
    </cfRule>
  </conditionalFormatting>
  <conditionalFormatting sqref="J24:K24">
    <cfRule type="cellIs" dxfId="167" priority="2" operator="lessThan">
      <formula>1</formula>
    </cfRule>
  </conditionalFormatting>
  <conditionalFormatting sqref="J19:K19">
    <cfRule type="cellIs" dxfId="166" priority="1" operator="less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DC10-8D5E-414E-9C3F-37ED22A05F89}">
  <dimension ref="A1:W28"/>
  <sheetViews>
    <sheetView topLeftCell="C1" zoomScaleNormal="100" workbookViewId="0">
      <selection activeCell="C7" sqref="A1:W28"/>
    </sheetView>
  </sheetViews>
  <sheetFormatPr defaultColWidth="43.5546875" defaultRowHeight="14.4" x14ac:dyDescent="0.3"/>
  <cols>
    <col min="1" max="1" width="48.109375" style="2" bestFit="1" customWidth="1"/>
    <col min="2" max="2" width="11.88671875" style="2" bestFit="1" customWidth="1"/>
    <col min="3" max="3" width="22.33203125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9.44140625" style="2" bestFit="1" customWidth="1"/>
    <col min="8" max="8" width="13.44140625" style="2" bestFit="1" customWidth="1"/>
    <col min="9" max="9" width="21.88671875" style="2" customWidth="1"/>
    <col min="10" max="11" width="19.44140625" style="2" customWidth="1"/>
    <col min="12" max="12" width="19.88671875" style="2" customWidth="1"/>
    <col min="13" max="13" width="13.6640625" style="1" customWidth="1"/>
    <col min="14" max="15" width="13.44140625" style="1" customWidth="1"/>
    <col min="16" max="16" width="18" style="2" customWidth="1"/>
    <col min="17" max="17" width="12.88671875" style="1" customWidth="1"/>
    <col min="18" max="18" width="12.5546875" style="1" customWidth="1"/>
    <col min="19" max="19" width="23.6640625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43.5546875" style="1"/>
    <col min="24" max="16384" width="43.5546875" style="2"/>
  </cols>
  <sheetData>
    <row r="1" spans="1:23" s="21" customForma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25" t="s">
        <v>365</v>
      </c>
      <c r="J1" s="25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4</v>
      </c>
      <c r="B2" s="2" t="s">
        <v>5</v>
      </c>
      <c r="C2" s="2" t="s">
        <v>211</v>
      </c>
      <c r="D2" s="1" t="s">
        <v>74</v>
      </c>
      <c r="E2" s="1">
        <v>498</v>
      </c>
      <c r="F2" s="1">
        <v>2010</v>
      </c>
      <c r="G2" s="2" t="s">
        <v>262</v>
      </c>
      <c r="H2" s="2" t="s">
        <v>29</v>
      </c>
      <c r="I2" s="14">
        <v>538649.32742525893</v>
      </c>
      <c r="J2" s="3">
        <v>199895149.33676296</v>
      </c>
      <c r="K2" s="3">
        <f t="shared" ref="K2:K28" si="0">LOG(J2)</f>
        <v>8.3008022556396934</v>
      </c>
      <c r="L2" s="2" t="s">
        <v>281</v>
      </c>
      <c r="M2" s="1">
        <v>37</v>
      </c>
      <c r="N2" s="1">
        <v>0</v>
      </c>
      <c r="O2" s="1">
        <v>5</v>
      </c>
      <c r="P2" s="2" t="s">
        <v>282</v>
      </c>
      <c r="Q2" s="1">
        <v>36</v>
      </c>
      <c r="R2" s="1">
        <v>0</v>
      </c>
      <c r="S2" s="2" t="s">
        <v>330</v>
      </c>
      <c r="T2" s="1">
        <v>41</v>
      </c>
      <c r="U2" s="1">
        <v>0</v>
      </c>
      <c r="V2" s="5">
        <f>+$D$2+$D$4</f>
        <v>498</v>
      </c>
      <c r="W2" s="1">
        <v>1</v>
      </c>
    </row>
    <row r="3" spans="1:23" x14ac:dyDescent="0.3">
      <c r="A3" s="2" t="s">
        <v>45</v>
      </c>
      <c r="B3" s="2" t="s">
        <v>28</v>
      </c>
      <c r="C3" s="2" t="s">
        <v>6</v>
      </c>
      <c r="D3" s="1" t="s">
        <v>212</v>
      </c>
      <c r="E3" s="1">
        <v>396</v>
      </c>
      <c r="F3" s="1">
        <v>2010</v>
      </c>
      <c r="G3" s="2" t="s">
        <v>261</v>
      </c>
      <c r="H3" s="2" t="s">
        <v>6</v>
      </c>
      <c r="I3" s="15">
        <v>981983.15187534562</v>
      </c>
      <c r="J3" s="3">
        <v>296448278.07301074</v>
      </c>
      <c r="K3" s="3">
        <f t="shared" si="0"/>
        <v>8.4719489320783126</v>
      </c>
      <c r="L3" s="2" t="s">
        <v>278</v>
      </c>
      <c r="M3" s="1">
        <v>45</v>
      </c>
      <c r="N3" s="1">
        <v>0</v>
      </c>
      <c r="O3" s="1">
        <v>6</v>
      </c>
      <c r="P3" s="2" t="s">
        <v>279</v>
      </c>
      <c r="Q3" s="1">
        <v>49</v>
      </c>
      <c r="R3" s="1">
        <v>0</v>
      </c>
      <c r="S3" s="2" t="s">
        <v>280</v>
      </c>
      <c r="T3" s="1">
        <v>42</v>
      </c>
      <c r="U3" s="1">
        <v>0</v>
      </c>
      <c r="V3" s="5">
        <f>$D$3+$D$7</f>
        <v>396</v>
      </c>
      <c r="W3" s="1">
        <v>0</v>
      </c>
    </row>
    <row r="4" spans="1:23" x14ac:dyDescent="0.3">
      <c r="A4" s="2" t="s">
        <v>145</v>
      </c>
      <c r="B4" s="2" t="s">
        <v>14</v>
      </c>
      <c r="C4" s="2" t="s">
        <v>211</v>
      </c>
      <c r="D4" s="1" t="s">
        <v>144</v>
      </c>
      <c r="E4" s="1">
        <v>498</v>
      </c>
      <c r="F4" s="1">
        <v>2010</v>
      </c>
      <c r="G4" s="2" t="s">
        <v>262</v>
      </c>
      <c r="H4" s="2" t="s">
        <v>29</v>
      </c>
      <c r="I4" s="14">
        <v>538649.32742525893</v>
      </c>
      <c r="J4" s="3">
        <v>199895149.33676296</v>
      </c>
      <c r="K4" s="3">
        <f t="shared" si="0"/>
        <v>8.3008022556396934</v>
      </c>
      <c r="L4" s="2" t="s">
        <v>281</v>
      </c>
      <c r="M4" s="1">
        <v>37</v>
      </c>
      <c r="N4" s="1">
        <v>0</v>
      </c>
      <c r="O4" s="1">
        <v>5</v>
      </c>
      <c r="P4" s="2" t="s">
        <v>282</v>
      </c>
      <c r="Q4" s="1">
        <v>36</v>
      </c>
      <c r="R4" s="1">
        <v>0</v>
      </c>
      <c r="S4" s="2" t="s">
        <v>330</v>
      </c>
      <c r="T4" s="1">
        <v>41</v>
      </c>
      <c r="U4" s="1">
        <v>0</v>
      </c>
      <c r="V4" s="5">
        <f>+$D$2+$D$4</f>
        <v>498</v>
      </c>
      <c r="W4" s="1">
        <v>1</v>
      </c>
    </row>
    <row r="5" spans="1:23" x14ac:dyDescent="0.3">
      <c r="A5" s="2" t="s">
        <v>0</v>
      </c>
      <c r="B5" s="2" t="s">
        <v>1</v>
      </c>
      <c r="C5" s="2" t="s">
        <v>129</v>
      </c>
      <c r="D5" s="1" t="s">
        <v>213</v>
      </c>
      <c r="E5" s="1">
        <v>454</v>
      </c>
      <c r="F5" s="1">
        <v>2010</v>
      </c>
      <c r="G5" s="2" t="s">
        <v>265</v>
      </c>
      <c r="H5" s="2" t="s">
        <v>2</v>
      </c>
      <c r="I5" s="15">
        <v>531919.51653906889</v>
      </c>
      <c r="J5" s="3">
        <v>158407476.83290651</v>
      </c>
      <c r="K5" s="3">
        <f t="shared" si="0"/>
        <v>8.1997756764368059</v>
      </c>
      <c r="L5" s="2" t="s">
        <v>286</v>
      </c>
      <c r="M5" s="1">
        <v>63</v>
      </c>
      <c r="N5" s="1">
        <v>0</v>
      </c>
      <c r="O5" s="1">
        <v>44</v>
      </c>
      <c r="P5" s="2" t="s">
        <v>287</v>
      </c>
      <c r="Q5" s="1">
        <v>46</v>
      </c>
      <c r="R5" s="1">
        <v>0</v>
      </c>
      <c r="S5" s="2" t="s">
        <v>288</v>
      </c>
      <c r="T5" s="1">
        <v>47</v>
      </c>
      <c r="U5" s="1">
        <v>0</v>
      </c>
      <c r="V5" s="5">
        <f>$D$5+$D$6</f>
        <v>454</v>
      </c>
      <c r="W5" s="1">
        <v>0</v>
      </c>
    </row>
    <row r="6" spans="1:23" x14ac:dyDescent="0.3">
      <c r="A6" s="2" t="s">
        <v>87</v>
      </c>
      <c r="B6" s="2" t="s">
        <v>1</v>
      </c>
      <c r="C6" s="2" t="s">
        <v>129</v>
      </c>
      <c r="D6" s="1" t="s">
        <v>214</v>
      </c>
      <c r="E6" s="1">
        <v>454</v>
      </c>
      <c r="F6" s="1">
        <v>2010</v>
      </c>
      <c r="G6" s="2" t="s">
        <v>265</v>
      </c>
      <c r="H6" s="2" t="s">
        <v>2</v>
      </c>
      <c r="I6" s="15">
        <v>531919.51653906889</v>
      </c>
      <c r="J6" s="3">
        <v>158407476.83290651</v>
      </c>
      <c r="K6" s="3">
        <f t="shared" si="0"/>
        <v>8.1997756764368059</v>
      </c>
      <c r="L6" s="2" t="s">
        <v>286</v>
      </c>
      <c r="M6" s="1">
        <v>63</v>
      </c>
      <c r="N6" s="1">
        <v>0</v>
      </c>
      <c r="O6" s="1">
        <v>44</v>
      </c>
      <c r="P6" s="2" t="s">
        <v>287</v>
      </c>
      <c r="Q6" s="1">
        <v>46</v>
      </c>
      <c r="R6" s="1">
        <v>0</v>
      </c>
      <c r="S6" s="2" t="s">
        <v>288</v>
      </c>
      <c r="T6" s="1">
        <v>47</v>
      </c>
      <c r="U6" s="1">
        <v>0</v>
      </c>
      <c r="V6" s="5">
        <f>$D$5+$D$6</f>
        <v>454</v>
      </c>
      <c r="W6" s="1">
        <v>0</v>
      </c>
    </row>
    <row r="7" spans="1:23" x14ac:dyDescent="0.3">
      <c r="A7" s="2" t="s">
        <v>33</v>
      </c>
      <c r="B7" s="2" t="s">
        <v>34</v>
      </c>
      <c r="C7" s="2" t="s">
        <v>6</v>
      </c>
      <c r="D7" s="1" t="s">
        <v>215</v>
      </c>
      <c r="E7" s="1">
        <v>396</v>
      </c>
      <c r="F7" s="1">
        <v>2010</v>
      </c>
      <c r="G7" s="2" t="s">
        <v>261</v>
      </c>
      <c r="H7" s="2" t="s">
        <v>6</v>
      </c>
      <c r="I7" s="15">
        <v>981983.15187534562</v>
      </c>
      <c r="J7" s="3">
        <v>296448278.07301074</v>
      </c>
      <c r="K7" s="3">
        <f t="shared" si="0"/>
        <v>8.4719489320783126</v>
      </c>
      <c r="L7" s="2" t="s">
        <v>278</v>
      </c>
      <c r="M7" s="1">
        <v>45</v>
      </c>
      <c r="N7" s="1">
        <v>0</v>
      </c>
      <c r="O7" s="1">
        <v>6</v>
      </c>
      <c r="P7" s="2" t="s">
        <v>279</v>
      </c>
      <c r="Q7" s="1">
        <v>49</v>
      </c>
      <c r="R7" s="1">
        <v>0</v>
      </c>
      <c r="S7" s="2" t="s">
        <v>280</v>
      </c>
      <c r="T7" s="1">
        <v>42</v>
      </c>
      <c r="U7" s="1">
        <v>0</v>
      </c>
      <c r="V7" s="5">
        <f>$D$3+$D$7</f>
        <v>396</v>
      </c>
      <c r="W7" s="1">
        <v>1</v>
      </c>
    </row>
    <row r="8" spans="1:23" x14ac:dyDescent="0.3">
      <c r="A8" s="2" t="s">
        <v>71</v>
      </c>
      <c r="B8" s="2" t="s">
        <v>5</v>
      </c>
      <c r="C8" s="2" t="s">
        <v>2</v>
      </c>
      <c r="D8" s="1" t="s">
        <v>216</v>
      </c>
      <c r="E8" s="1">
        <v>214</v>
      </c>
      <c r="F8" s="1">
        <v>2010</v>
      </c>
      <c r="G8" s="2" t="s">
        <v>260</v>
      </c>
      <c r="H8" s="2" t="s">
        <v>2</v>
      </c>
      <c r="I8" s="15">
        <v>531919.51653906889</v>
      </c>
      <c r="J8" s="3">
        <v>143321050.46786779</v>
      </c>
      <c r="K8" s="3">
        <f t="shared" si="0"/>
        <v>8.1563099826557153</v>
      </c>
      <c r="L8" s="2" t="s">
        <v>306</v>
      </c>
      <c r="M8" s="1">
        <v>54</v>
      </c>
      <c r="N8" s="1">
        <v>0</v>
      </c>
      <c r="O8" s="1">
        <v>8</v>
      </c>
      <c r="P8" s="2" t="s">
        <v>276</v>
      </c>
      <c r="Q8" s="1">
        <v>56</v>
      </c>
      <c r="R8" s="1">
        <v>0</v>
      </c>
      <c r="S8" s="6" t="s">
        <v>277</v>
      </c>
      <c r="T8" s="9">
        <v>50</v>
      </c>
      <c r="U8" s="1">
        <v>0</v>
      </c>
      <c r="V8" s="5">
        <f>$D$8+$D$10</f>
        <v>214</v>
      </c>
      <c r="W8" s="1">
        <v>0</v>
      </c>
    </row>
    <row r="9" spans="1:23" x14ac:dyDescent="0.3">
      <c r="A9" s="2" t="s">
        <v>217</v>
      </c>
      <c r="B9" s="2" t="s">
        <v>218</v>
      </c>
      <c r="C9" s="2" t="s">
        <v>29</v>
      </c>
      <c r="D9" s="1" t="s">
        <v>101</v>
      </c>
      <c r="E9" s="1">
        <v>163</v>
      </c>
      <c r="F9" s="1">
        <v>2010</v>
      </c>
      <c r="G9" s="2" t="s">
        <v>263</v>
      </c>
      <c r="H9" s="2" t="s">
        <v>29</v>
      </c>
      <c r="I9" s="14">
        <v>538649.32742525893</v>
      </c>
      <c r="J9" s="3">
        <v>156152056.09133321</v>
      </c>
      <c r="K9" s="3">
        <f t="shared" si="0"/>
        <v>8.1935477070628</v>
      </c>
      <c r="L9" s="2" t="s">
        <v>317</v>
      </c>
      <c r="M9" s="1">
        <v>37</v>
      </c>
      <c r="N9" s="1">
        <v>0</v>
      </c>
      <c r="O9" s="1">
        <v>0</v>
      </c>
      <c r="P9" s="2" t="s">
        <v>284</v>
      </c>
      <c r="Q9" s="1">
        <v>42</v>
      </c>
      <c r="R9" s="1">
        <v>0</v>
      </c>
      <c r="S9" s="2" t="s">
        <v>307</v>
      </c>
      <c r="T9" s="1">
        <v>48</v>
      </c>
      <c r="U9" s="1">
        <v>0</v>
      </c>
      <c r="V9" s="5">
        <f>$D$9+$D$14</f>
        <v>163</v>
      </c>
      <c r="W9" s="1">
        <v>0</v>
      </c>
    </row>
    <row r="10" spans="1:23" x14ac:dyDescent="0.3">
      <c r="A10" s="2" t="s">
        <v>174</v>
      </c>
      <c r="B10" s="2" t="s">
        <v>5</v>
      </c>
      <c r="C10" s="2" t="s">
        <v>2</v>
      </c>
      <c r="D10" s="1" t="s">
        <v>81</v>
      </c>
      <c r="E10" s="1">
        <v>214</v>
      </c>
      <c r="F10" s="1">
        <v>2010</v>
      </c>
      <c r="G10" s="2" t="s">
        <v>260</v>
      </c>
      <c r="H10" s="2" t="s">
        <v>2</v>
      </c>
      <c r="I10" s="15">
        <v>531919.51653906889</v>
      </c>
      <c r="J10" s="3">
        <v>143321050.46786779</v>
      </c>
      <c r="K10" s="3">
        <f t="shared" si="0"/>
        <v>8.1563099826557153</v>
      </c>
      <c r="L10" s="2" t="s">
        <v>306</v>
      </c>
      <c r="M10" s="1">
        <v>54</v>
      </c>
      <c r="N10" s="1">
        <v>0</v>
      </c>
      <c r="O10" s="1">
        <v>8</v>
      </c>
      <c r="P10" s="2" t="s">
        <v>276</v>
      </c>
      <c r="Q10" s="1">
        <v>56</v>
      </c>
      <c r="R10" s="1">
        <v>0</v>
      </c>
      <c r="S10" s="6" t="s">
        <v>277</v>
      </c>
      <c r="T10" s="9">
        <v>50</v>
      </c>
      <c r="U10" s="1">
        <v>0</v>
      </c>
      <c r="V10" s="5">
        <f>$D$8+$D$10</f>
        <v>214</v>
      </c>
      <c r="W10" s="1">
        <v>0</v>
      </c>
    </row>
    <row r="11" spans="1:23" x14ac:dyDescent="0.3">
      <c r="A11" s="2" t="s">
        <v>205</v>
      </c>
      <c r="B11" s="2" t="s">
        <v>34</v>
      </c>
      <c r="C11" s="2" t="s">
        <v>206</v>
      </c>
      <c r="D11" s="1" t="s">
        <v>219</v>
      </c>
      <c r="E11" s="1">
        <v>69</v>
      </c>
      <c r="F11" s="1">
        <v>2010</v>
      </c>
      <c r="G11" s="2" t="s">
        <v>270</v>
      </c>
      <c r="H11" s="2" t="s">
        <v>256</v>
      </c>
      <c r="I11" s="15">
        <v>3729010.7223495729</v>
      </c>
      <c r="J11" s="3">
        <v>97330079.694047272</v>
      </c>
      <c r="K11" s="3">
        <f t="shared" si="0"/>
        <v>7.9882470789766398</v>
      </c>
      <c r="L11" s="2" t="s">
        <v>297</v>
      </c>
      <c r="M11" s="1">
        <v>68</v>
      </c>
      <c r="N11" s="1">
        <v>0</v>
      </c>
      <c r="O11" s="1">
        <v>41</v>
      </c>
      <c r="P11" s="2" t="s">
        <v>298</v>
      </c>
      <c r="Q11" s="1">
        <v>39</v>
      </c>
      <c r="R11" s="1">
        <v>0</v>
      </c>
      <c r="S11" s="7" t="s">
        <v>361</v>
      </c>
      <c r="T11" s="8">
        <v>37</v>
      </c>
      <c r="U11" s="1">
        <v>0</v>
      </c>
      <c r="V11" s="5">
        <f>$D$11+$D$15</f>
        <v>69</v>
      </c>
      <c r="W11" s="1">
        <v>1</v>
      </c>
    </row>
    <row r="12" spans="1:23" x14ac:dyDescent="0.3">
      <c r="A12" s="2" t="s">
        <v>138</v>
      </c>
      <c r="B12" s="2" t="s">
        <v>5</v>
      </c>
      <c r="C12" s="2" t="s">
        <v>22</v>
      </c>
      <c r="D12" s="1" t="s">
        <v>219</v>
      </c>
      <c r="E12" s="1">
        <v>68</v>
      </c>
      <c r="F12" s="1">
        <v>2010</v>
      </c>
      <c r="G12" s="2" t="s">
        <v>267</v>
      </c>
      <c r="H12" s="2" t="s">
        <v>2</v>
      </c>
      <c r="I12" s="15">
        <v>531919.51653906889</v>
      </c>
      <c r="J12" s="3">
        <v>89764236.871980354</v>
      </c>
      <c r="K12" s="3">
        <f t="shared" si="0"/>
        <v>7.9531033430954166</v>
      </c>
      <c r="L12" s="2" t="s">
        <v>289</v>
      </c>
      <c r="M12" s="1">
        <v>46</v>
      </c>
      <c r="N12" s="1">
        <v>0</v>
      </c>
      <c r="O12" s="1">
        <v>12</v>
      </c>
      <c r="P12" s="2" t="s">
        <v>316</v>
      </c>
      <c r="Q12" s="1">
        <v>45</v>
      </c>
      <c r="R12" s="1">
        <v>0</v>
      </c>
      <c r="S12" s="2" t="s">
        <v>291</v>
      </c>
      <c r="T12" s="1">
        <v>54</v>
      </c>
      <c r="U12" s="1">
        <v>0</v>
      </c>
      <c r="V12" s="5">
        <f>$D$12+$D$16</f>
        <v>68</v>
      </c>
      <c r="W12" s="1">
        <v>1</v>
      </c>
    </row>
    <row r="13" spans="1:23" x14ac:dyDescent="0.3">
      <c r="A13" s="2" t="s">
        <v>141</v>
      </c>
      <c r="B13" s="2" t="s">
        <v>142</v>
      </c>
      <c r="C13" s="2" t="s">
        <v>54</v>
      </c>
      <c r="D13" s="1" t="s">
        <v>220</v>
      </c>
      <c r="E13" s="1">
        <v>44</v>
      </c>
      <c r="F13" s="1">
        <v>2010</v>
      </c>
      <c r="G13" s="2" t="s">
        <v>269</v>
      </c>
      <c r="H13" s="2" t="s">
        <v>6</v>
      </c>
      <c r="I13" s="15">
        <v>981983.15187534562</v>
      </c>
      <c r="J13" s="3">
        <v>54099924.945028834</v>
      </c>
      <c r="K13" s="3">
        <f t="shared" si="0"/>
        <v>7.7331966625930306</v>
      </c>
      <c r="L13" s="2" t="s">
        <v>292</v>
      </c>
      <c r="M13" s="1">
        <v>58</v>
      </c>
      <c r="N13" s="1">
        <v>0</v>
      </c>
      <c r="O13" s="1">
        <v>10</v>
      </c>
      <c r="P13" s="2" t="s">
        <v>290</v>
      </c>
      <c r="Q13" s="1">
        <v>38</v>
      </c>
      <c r="R13" s="1">
        <v>0</v>
      </c>
      <c r="S13" s="2" t="s">
        <v>305</v>
      </c>
      <c r="T13" s="1">
        <v>58</v>
      </c>
      <c r="U13" s="1">
        <v>0</v>
      </c>
      <c r="V13" s="5">
        <f>$D$13+$D$18+$D$19</f>
        <v>44</v>
      </c>
      <c r="W13" s="1">
        <v>1</v>
      </c>
    </row>
    <row r="14" spans="1:23" x14ac:dyDescent="0.3">
      <c r="A14" s="2" t="s">
        <v>179</v>
      </c>
      <c r="B14" s="2" t="s">
        <v>57</v>
      </c>
      <c r="C14" s="2" t="s">
        <v>29</v>
      </c>
      <c r="D14" s="1" t="s">
        <v>112</v>
      </c>
      <c r="E14" s="1">
        <v>163</v>
      </c>
      <c r="F14" s="1">
        <v>2010</v>
      </c>
      <c r="G14" s="2" t="s">
        <v>263</v>
      </c>
      <c r="H14" s="2" t="s">
        <v>29</v>
      </c>
      <c r="I14" s="14">
        <v>538649.32742525893</v>
      </c>
      <c r="J14" s="3">
        <v>156152056.09133321</v>
      </c>
      <c r="K14" s="3">
        <f t="shared" si="0"/>
        <v>8.1935477070628</v>
      </c>
      <c r="L14" s="2" t="s">
        <v>317</v>
      </c>
      <c r="M14" s="1">
        <v>37</v>
      </c>
      <c r="N14" s="1">
        <v>0</v>
      </c>
      <c r="O14" s="1">
        <v>0</v>
      </c>
      <c r="P14" s="2" t="s">
        <v>284</v>
      </c>
      <c r="Q14" s="1">
        <v>42</v>
      </c>
      <c r="R14" s="1">
        <v>0</v>
      </c>
      <c r="S14" s="2" t="s">
        <v>307</v>
      </c>
      <c r="T14" s="1">
        <v>48</v>
      </c>
      <c r="U14" s="1">
        <v>0</v>
      </c>
      <c r="V14" s="5">
        <f>$D$9+$D$14</f>
        <v>163</v>
      </c>
      <c r="W14" s="1">
        <v>0</v>
      </c>
    </row>
    <row r="15" spans="1:23" x14ac:dyDescent="0.3">
      <c r="A15" s="2" t="s">
        <v>31</v>
      </c>
      <c r="B15" s="2" t="s">
        <v>5</v>
      </c>
      <c r="C15" s="2" t="s">
        <v>206</v>
      </c>
      <c r="D15" s="1" t="s">
        <v>135</v>
      </c>
      <c r="E15" s="1">
        <v>69</v>
      </c>
      <c r="F15" s="1">
        <v>2010</v>
      </c>
      <c r="G15" s="2" t="s">
        <v>270</v>
      </c>
      <c r="H15" s="2" t="s">
        <v>256</v>
      </c>
      <c r="I15" s="15">
        <v>3729010.7223495729</v>
      </c>
      <c r="J15" s="3">
        <v>97330079.694047272</v>
      </c>
      <c r="K15" s="3">
        <f t="shared" si="0"/>
        <v>7.9882470789766398</v>
      </c>
      <c r="L15" s="2" t="s">
        <v>297</v>
      </c>
      <c r="M15" s="1">
        <v>68</v>
      </c>
      <c r="N15" s="1">
        <v>0</v>
      </c>
      <c r="O15" s="1">
        <v>41</v>
      </c>
      <c r="P15" s="2" t="s">
        <v>298</v>
      </c>
      <c r="Q15" s="1">
        <v>39</v>
      </c>
      <c r="R15" s="1">
        <v>0</v>
      </c>
      <c r="S15" s="7" t="s">
        <v>361</v>
      </c>
      <c r="T15" s="8">
        <v>37</v>
      </c>
      <c r="U15" s="1">
        <v>0</v>
      </c>
      <c r="V15" s="5">
        <f>$D$11+$D$15</f>
        <v>69</v>
      </c>
      <c r="W15" s="1">
        <v>1</v>
      </c>
    </row>
    <row r="16" spans="1:23" x14ac:dyDescent="0.3">
      <c r="A16" s="2" t="s">
        <v>208</v>
      </c>
      <c r="B16" s="2" t="s">
        <v>64</v>
      </c>
      <c r="C16" s="2" t="s">
        <v>22</v>
      </c>
      <c r="D16" s="1" t="s">
        <v>88</v>
      </c>
      <c r="E16" s="1">
        <v>68</v>
      </c>
      <c r="F16" s="1">
        <v>2010</v>
      </c>
      <c r="G16" s="2" t="s">
        <v>267</v>
      </c>
      <c r="H16" s="2" t="s">
        <v>2</v>
      </c>
      <c r="I16" s="15">
        <v>531919.51653906889</v>
      </c>
      <c r="J16" s="3">
        <v>89764236.871980354</v>
      </c>
      <c r="K16" s="3">
        <f t="shared" si="0"/>
        <v>7.9531033430954166</v>
      </c>
      <c r="L16" s="2" t="s">
        <v>289</v>
      </c>
      <c r="M16" s="1">
        <v>46</v>
      </c>
      <c r="N16" s="1">
        <v>0</v>
      </c>
      <c r="O16" s="1">
        <v>12</v>
      </c>
      <c r="P16" s="2" t="s">
        <v>316</v>
      </c>
      <c r="Q16" s="1">
        <v>45</v>
      </c>
      <c r="R16" s="1">
        <v>0</v>
      </c>
      <c r="S16" s="2" t="s">
        <v>291</v>
      </c>
      <c r="T16" s="1">
        <v>54</v>
      </c>
      <c r="U16" s="1">
        <v>0</v>
      </c>
      <c r="V16" s="5">
        <f>$D$12+$D$16</f>
        <v>68</v>
      </c>
      <c r="W16" s="1">
        <v>1</v>
      </c>
    </row>
    <row r="17" spans="1:23" x14ac:dyDescent="0.3">
      <c r="A17" s="2" t="s">
        <v>201</v>
      </c>
      <c r="B17" s="2" t="s">
        <v>202</v>
      </c>
      <c r="C17" s="2" t="s">
        <v>155</v>
      </c>
      <c r="D17" s="1" t="s">
        <v>52</v>
      </c>
      <c r="E17" s="1">
        <v>13</v>
      </c>
      <c r="F17" s="1">
        <v>2010</v>
      </c>
      <c r="G17" s="2" t="s">
        <v>268</v>
      </c>
      <c r="H17" s="2" t="s">
        <v>6</v>
      </c>
      <c r="I17" s="15">
        <v>981983.15187534562</v>
      </c>
      <c r="J17" s="3">
        <v>94290164.781491965</v>
      </c>
      <c r="K17" s="3">
        <f t="shared" si="0"/>
        <v>7.9744663947109418</v>
      </c>
      <c r="L17" s="2" t="s">
        <v>294</v>
      </c>
      <c r="M17" s="1">
        <v>54</v>
      </c>
      <c r="N17" s="1">
        <v>0</v>
      </c>
      <c r="O17" s="1">
        <v>10</v>
      </c>
      <c r="P17" s="2" t="s">
        <v>295</v>
      </c>
      <c r="Q17" s="1">
        <v>51</v>
      </c>
      <c r="R17" s="1">
        <v>0</v>
      </c>
      <c r="S17" s="2" t="s">
        <v>296</v>
      </c>
      <c r="T17" s="1">
        <v>48</v>
      </c>
      <c r="U17" s="1">
        <v>0</v>
      </c>
      <c r="V17" s="5">
        <f>$D$17+$D$20</f>
        <v>13</v>
      </c>
      <c r="W17" s="1">
        <v>1</v>
      </c>
    </row>
    <row r="18" spans="1:23" x14ac:dyDescent="0.3">
      <c r="A18" s="2" t="s">
        <v>185</v>
      </c>
      <c r="B18" s="2" t="s">
        <v>28</v>
      </c>
      <c r="C18" s="2" t="s">
        <v>54</v>
      </c>
      <c r="D18" s="1" t="s">
        <v>157</v>
      </c>
      <c r="E18" s="1">
        <v>44</v>
      </c>
      <c r="F18" s="1">
        <v>2010</v>
      </c>
      <c r="G18" s="2" t="s">
        <v>269</v>
      </c>
      <c r="H18" s="2" t="s">
        <v>6</v>
      </c>
      <c r="I18" s="15">
        <v>981983.15187534562</v>
      </c>
      <c r="J18" s="3">
        <v>54099924.945028834</v>
      </c>
      <c r="K18" s="3">
        <f t="shared" si="0"/>
        <v>7.7331966625930306</v>
      </c>
      <c r="L18" s="2" t="s">
        <v>292</v>
      </c>
      <c r="M18" s="1">
        <v>58</v>
      </c>
      <c r="N18" s="1">
        <v>0</v>
      </c>
      <c r="O18" s="1">
        <v>10</v>
      </c>
      <c r="P18" s="2" t="s">
        <v>290</v>
      </c>
      <c r="Q18" s="1">
        <v>38</v>
      </c>
      <c r="R18" s="1">
        <v>0</v>
      </c>
      <c r="S18" s="2" t="s">
        <v>305</v>
      </c>
      <c r="T18" s="1">
        <v>58</v>
      </c>
      <c r="U18" s="1">
        <v>0</v>
      </c>
      <c r="V18" s="5">
        <f>$D$13+$D$18+$D$19</f>
        <v>44</v>
      </c>
      <c r="W18" s="1">
        <v>1</v>
      </c>
    </row>
    <row r="19" spans="1:23" x14ac:dyDescent="0.3">
      <c r="A19" s="2" t="s">
        <v>196</v>
      </c>
      <c r="B19" s="2" t="s">
        <v>5</v>
      </c>
      <c r="C19" s="2" t="s">
        <v>54</v>
      </c>
      <c r="D19" s="1" t="s">
        <v>157</v>
      </c>
      <c r="E19" s="1">
        <v>44</v>
      </c>
      <c r="F19" s="1">
        <v>2010</v>
      </c>
      <c r="G19" s="2" t="s">
        <v>269</v>
      </c>
      <c r="H19" s="2" t="s">
        <v>6</v>
      </c>
      <c r="I19" s="15">
        <v>981983.15187534562</v>
      </c>
      <c r="J19" s="3">
        <v>54099924.945028834</v>
      </c>
      <c r="K19" s="3">
        <f t="shared" si="0"/>
        <v>7.7331966625930306</v>
      </c>
      <c r="L19" s="2" t="s">
        <v>292</v>
      </c>
      <c r="M19" s="1">
        <v>58</v>
      </c>
      <c r="N19" s="1">
        <v>0</v>
      </c>
      <c r="O19" s="1">
        <v>10</v>
      </c>
      <c r="P19" s="2" t="s">
        <v>290</v>
      </c>
      <c r="Q19" s="1">
        <v>38</v>
      </c>
      <c r="R19" s="1">
        <v>0</v>
      </c>
      <c r="S19" s="2" t="s">
        <v>305</v>
      </c>
      <c r="T19" s="1">
        <v>58</v>
      </c>
      <c r="U19" s="1">
        <v>0</v>
      </c>
      <c r="V19" s="5">
        <f>$D$13+$D$18+$D$19</f>
        <v>44</v>
      </c>
      <c r="W19" s="1">
        <v>1</v>
      </c>
    </row>
    <row r="20" spans="1:23" x14ac:dyDescent="0.3">
      <c r="A20" s="2" t="s">
        <v>199</v>
      </c>
      <c r="B20" s="2" t="s">
        <v>28</v>
      </c>
      <c r="C20" s="2" t="s">
        <v>155</v>
      </c>
      <c r="D20" s="1" t="s">
        <v>55</v>
      </c>
      <c r="E20" s="1">
        <v>13</v>
      </c>
      <c r="F20" s="1">
        <v>2010</v>
      </c>
      <c r="G20" s="2" t="s">
        <v>268</v>
      </c>
      <c r="H20" s="2" t="s">
        <v>6</v>
      </c>
      <c r="I20" s="15">
        <v>981983.15187534562</v>
      </c>
      <c r="J20" s="3">
        <v>94290164.781491965</v>
      </c>
      <c r="K20" s="3">
        <f t="shared" si="0"/>
        <v>7.9744663947109418</v>
      </c>
      <c r="L20" s="2" t="s">
        <v>294</v>
      </c>
      <c r="M20" s="1">
        <v>54</v>
      </c>
      <c r="N20" s="1">
        <v>0</v>
      </c>
      <c r="O20" s="1">
        <v>10</v>
      </c>
      <c r="P20" s="2" t="s">
        <v>295</v>
      </c>
      <c r="Q20" s="1">
        <v>51</v>
      </c>
      <c r="R20" s="1">
        <v>0</v>
      </c>
      <c r="S20" s="2" t="s">
        <v>296</v>
      </c>
      <c r="T20" s="1">
        <v>48</v>
      </c>
      <c r="U20" s="1">
        <v>0</v>
      </c>
      <c r="V20" s="5">
        <f>$D$17+$D$20</f>
        <v>13</v>
      </c>
      <c r="W20" s="1">
        <v>1</v>
      </c>
    </row>
    <row r="21" spans="1:23" x14ac:dyDescent="0.3">
      <c r="A21" s="2" t="s">
        <v>162</v>
      </c>
      <c r="B21" s="2" t="s">
        <v>9</v>
      </c>
      <c r="C21" s="2" t="s">
        <v>221</v>
      </c>
      <c r="D21" s="1" t="s">
        <v>61</v>
      </c>
      <c r="E21" s="1">
        <v>0</v>
      </c>
      <c r="F21" s="1">
        <v>2010</v>
      </c>
      <c r="G21" s="2" t="s">
        <v>274</v>
      </c>
      <c r="H21" s="2" t="s">
        <v>256</v>
      </c>
      <c r="I21" s="15">
        <v>3729010.7223495729</v>
      </c>
      <c r="J21" s="3">
        <v>67888918.642674223</v>
      </c>
      <c r="K21" s="3">
        <f t="shared" si="0"/>
        <v>7.8317988911422107</v>
      </c>
      <c r="L21" s="2" t="s">
        <v>309</v>
      </c>
      <c r="M21" s="1">
        <v>46</v>
      </c>
      <c r="N21" s="1">
        <v>0</v>
      </c>
      <c r="O21" s="1">
        <v>0</v>
      </c>
      <c r="P21" s="2" t="s">
        <v>310</v>
      </c>
      <c r="Q21" s="1">
        <v>47</v>
      </c>
      <c r="R21" s="1">
        <v>0</v>
      </c>
      <c r="S21" s="2" t="s">
        <v>311</v>
      </c>
      <c r="T21" s="1">
        <v>34</v>
      </c>
      <c r="U21" s="1">
        <v>1</v>
      </c>
      <c r="V21" s="5">
        <f>$D$21+$D$22</f>
        <v>0</v>
      </c>
      <c r="W21" s="1">
        <v>1</v>
      </c>
    </row>
    <row r="22" spans="1:23" x14ac:dyDescent="0.3">
      <c r="A22" s="2" t="s">
        <v>207</v>
      </c>
      <c r="B22" s="2" t="s">
        <v>64</v>
      </c>
      <c r="C22" s="2" t="s">
        <v>221</v>
      </c>
      <c r="D22" s="1" t="s">
        <v>61</v>
      </c>
      <c r="E22" s="1">
        <v>0</v>
      </c>
      <c r="F22" s="1">
        <v>2010</v>
      </c>
      <c r="G22" s="2" t="s">
        <v>274</v>
      </c>
      <c r="H22" s="2" t="s">
        <v>256</v>
      </c>
      <c r="I22" s="15">
        <v>3729010.7223495729</v>
      </c>
      <c r="J22" s="3">
        <v>67888918.642674223</v>
      </c>
      <c r="K22" s="3">
        <f t="shared" si="0"/>
        <v>7.8317988911422107</v>
      </c>
      <c r="L22" s="2" t="s">
        <v>309</v>
      </c>
      <c r="M22" s="1">
        <v>46</v>
      </c>
      <c r="N22" s="1">
        <v>0</v>
      </c>
      <c r="O22" s="1">
        <v>0</v>
      </c>
      <c r="P22" s="2" t="s">
        <v>310</v>
      </c>
      <c r="Q22" s="1">
        <v>47</v>
      </c>
      <c r="R22" s="1">
        <v>0</v>
      </c>
      <c r="S22" s="2" t="s">
        <v>311</v>
      </c>
      <c r="T22" s="1">
        <v>34</v>
      </c>
      <c r="U22" s="1">
        <v>1</v>
      </c>
      <c r="V22" s="5">
        <f>$D$21+$D$22</f>
        <v>0</v>
      </c>
      <c r="W22" s="1">
        <v>1</v>
      </c>
    </row>
    <row r="23" spans="1:23" x14ac:dyDescent="0.3">
      <c r="A23" s="2" t="s">
        <v>210</v>
      </c>
      <c r="B23" s="2" t="s">
        <v>183</v>
      </c>
      <c r="C23" s="2" t="s">
        <v>184</v>
      </c>
      <c r="D23" s="1" t="s">
        <v>61</v>
      </c>
      <c r="E23" s="1">
        <v>0</v>
      </c>
      <c r="F23" s="1">
        <v>2010</v>
      </c>
      <c r="G23" s="2" t="s">
        <v>271</v>
      </c>
      <c r="H23" s="2" t="s">
        <v>256</v>
      </c>
      <c r="I23" s="15">
        <v>3729010.7223495729</v>
      </c>
      <c r="J23" s="3">
        <v>34000000</v>
      </c>
      <c r="K23" s="3">
        <f t="shared" si="0"/>
        <v>7.5314789170422554</v>
      </c>
      <c r="L23" s="2" t="s">
        <v>314</v>
      </c>
      <c r="M23" s="1">
        <v>43</v>
      </c>
      <c r="N23" s="1">
        <v>0</v>
      </c>
      <c r="O23" s="1">
        <v>5</v>
      </c>
      <c r="P23" s="2" t="s">
        <v>362</v>
      </c>
      <c r="Q23" s="1">
        <v>51</v>
      </c>
      <c r="R23" s="1">
        <v>0</v>
      </c>
      <c r="S23" s="2" t="s">
        <v>315</v>
      </c>
      <c r="T23" s="1">
        <v>39</v>
      </c>
      <c r="U23" s="1">
        <v>0</v>
      </c>
      <c r="V23" s="5">
        <f>$D$23+$D$24+$D$27+$D$28</f>
        <v>0</v>
      </c>
      <c r="W23" s="1">
        <v>1</v>
      </c>
    </row>
    <row r="24" spans="1:23" x14ac:dyDescent="0.3">
      <c r="A24" s="2" t="s">
        <v>176</v>
      </c>
      <c r="B24" s="2" t="s">
        <v>34</v>
      </c>
      <c r="C24" s="2" t="s">
        <v>184</v>
      </c>
      <c r="D24" s="1" t="s">
        <v>61</v>
      </c>
      <c r="E24" s="1">
        <v>0</v>
      </c>
      <c r="F24" s="1">
        <v>2010</v>
      </c>
      <c r="G24" s="2" t="s">
        <v>271</v>
      </c>
      <c r="H24" s="2" t="s">
        <v>256</v>
      </c>
      <c r="I24" s="15">
        <v>3729010.7223495729</v>
      </c>
      <c r="J24" s="3">
        <v>34000000</v>
      </c>
      <c r="K24" s="3">
        <f t="shared" si="0"/>
        <v>7.5314789170422554</v>
      </c>
      <c r="L24" s="2" t="s">
        <v>314</v>
      </c>
      <c r="M24" s="1">
        <v>43</v>
      </c>
      <c r="N24" s="1">
        <v>0</v>
      </c>
      <c r="O24" s="1">
        <v>5</v>
      </c>
      <c r="P24" s="2" t="s">
        <v>362</v>
      </c>
      <c r="Q24" s="1">
        <v>51</v>
      </c>
      <c r="R24" s="1">
        <v>0</v>
      </c>
      <c r="S24" s="2" t="s">
        <v>315</v>
      </c>
      <c r="T24" s="1">
        <v>39</v>
      </c>
      <c r="U24" s="1">
        <v>0</v>
      </c>
      <c r="V24" s="5">
        <f>$D$23+$D$24+$D$27+$D$28</f>
        <v>0</v>
      </c>
      <c r="W24" s="1">
        <v>1</v>
      </c>
    </row>
    <row r="25" spans="1:23" x14ac:dyDescent="0.3">
      <c r="A25" s="2" t="s">
        <v>222</v>
      </c>
      <c r="B25" s="2" t="s">
        <v>34</v>
      </c>
      <c r="C25" s="2" t="s">
        <v>209</v>
      </c>
      <c r="D25" s="1" t="s">
        <v>61</v>
      </c>
      <c r="E25" s="1">
        <v>0</v>
      </c>
      <c r="F25" s="1">
        <v>2010</v>
      </c>
      <c r="G25" s="2" t="s">
        <v>275</v>
      </c>
      <c r="H25" s="2" t="s">
        <v>256</v>
      </c>
      <c r="I25" s="15">
        <v>3729010.7223495729</v>
      </c>
      <c r="J25" s="3">
        <v>58082741.505399048</v>
      </c>
      <c r="K25" s="3">
        <f t="shared" si="0"/>
        <v>7.7640471068753678</v>
      </c>
      <c r="L25" s="2" t="s">
        <v>312</v>
      </c>
      <c r="M25" s="1">
        <v>56</v>
      </c>
      <c r="N25" s="1">
        <v>0</v>
      </c>
      <c r="O25" s="1">
        <v>1</v>
      </c>
      <c r="P25" s="2" t="s">
        <v>313</v>
      </c>
      <c r="Q25" s="1">
        <v>44</v>
      </c>
      <c r="R25" s="1">
        <v>0</v>
      </c>
      <c r="S25" s="2" t="s">
        <v>313</v>
      </c>
      <c r="T25" s="1">
        <v>44</v>
      </c>
      <c r="U25" s="1">
        <v>0</v>
      </c>
      <c r="V25" s="5">
        <f>$D$25+$D$26</f>
        <v>0</v>
      </c>
      <c r="W25" s="1">
        <v>1</v>
      </c>
    </row>
    <row r="26" spans="1:23" x14ac:dyDescent="0.3">
      <c r="A26" s="2" t="s">
        <v>180</v>
      </c>
      <c r="B26" s="2" t="s">
        <v>5</v>
      </c>
      <c r="C26" s="2" t="s">
        <v>209</v>
      </c>
      <c r="D26" s="1" t="s">
        <v>61</v>
      </c>
      <c r="E26" s="1">
        <v>0</v>
      </c>
      <c r="F26" s="1">
        <v>2010</v>
      </c>
      <c r="G26" s="2" t="s">
        <v>275</v>
      </c>
      <c r="H26" s="2" t="s">
        <v>256</v>
      </c>
      <c r="I26" s="15">
        <v>3729010.7223495729</v>
      </c>
      <c r="J26" s="3">
        <v>58082741.505399048</v>
      </c>
      <c r="K26" s="3">
        <f t="shared" si="0"/>
        <v>7.7640471068753678</v>
      </c>
      <c r="L26" s="2" t="s">
        <v>312</v>
      </c>
      <c r="M26" s="1">
        <v>56</v>
      </c>
      <c r="N26" s="1">
        <v>0</v>
      </c>
      <c r="O26" s="1">
        <v>1</v>
      </c>
      <c r="P26" s="2" t="s">
        <v>313</v>
      </c>
      <c r="Q26" s="1">
        <v>44</v>
      </c>
      <c r="R26" s="1">
        <v>0</v>
      </c>
      <c r="S26" s="2" t="s">
        <v>313</v>
      </c>
      <c r="T26" s="1">
        <v>44</v>
      </c>
      <c r="U26" s="1">
        <v>0</v>
      </c>
      <c r="V26" s="5">
        <f>$D$25+$D$26</f>
        <v>0</v>
      </c>
      <c r="W26" s="1">
        <v>1</v>
      </c>
    </row>
    <row r="27" spans="1:23" x14ac:dyDescent="0.3">
      <c r="A27" s="2" t="s">
        <v>223</v>
      </c>
      <c r="B27" s="2" t="s">
        <v>142</v>
      </c>
      <c r="C27" s="2" t="s">
        <v>184</v>
      </c>
      <c r="D27" s="1" t="s">
        <v>61</v>
      </c>
      <c r="E27" s="1">
        <v>0</v>
      </c>
      <c r="F27" s="1">
        <v>2010</v>
      </c>
      <c r="G27" s="2" t="s">
        <v>271</v>
      </c>
      <c r="H27" s="2" t="s">
        <v>256</v>
      </c>
      <c r="I27" s="15">
        <v>3729010.7223495729</v>
      </c>
      <c r="J27" s="3">
        <v>34000000</v>
      </c>
      <c r="K27" s="3">
        <f t="shared" si="0"/>
        <v>7.5314789170422554</v>
      </c>
      <c r="L27" s="2" t="s">
        <v>314</v>
      </c>
      <c r="M27" s="1">
        <v>43</v>
      </c>
      <c r="N27" s="1">
        <v>0</v>
      </c>
      <c r="O27" s="1">
        <v>5</v>
      </c>
      <c r="P27" s="2" t="s">
        <v>362</v>
      </c>
      <c r="Q27" s="1">
        <v>51</v>
      </c>
      <c r="R27" s="1">
        <v>0</v>
      </c>
      <c r="S27" s="2" t="s">
        <v>315</v>
      </c>
      <c r="T27" s="1">
        <v>39</v>
      </c>
      <c r="U27" s="1">
        <v>0</v>
      </c>
      <c r="V27" s="5">
        <f>$D$23+$D$24+$D$27+$D$28</f>
        <v>0</v>
      </c>
      <c r="W27" s="1">
        <v>1</v>
      </c>
    </row>
    <row r="28" spans="1:23" x14ac:dyDescent="0.3">
      <c r="A28" s="2" t="s">
        <v>224</v>
      </c>
      <c r="B28" s="2" t="s">
        <v>225</v>
      </c>
      <c r="C28" s="2" t="s">
        <v>184</v>
      </c>
      <c r="D28" s="1" t="s">
        <v>61</v>
      </c>
      <c r="E28" s="1">
        <v>0</v>
      </c>
      <c r="F28" s="1">
        <v>2010</v>
      </c>
      <c r="G28" s="2" t="s">
        <v>271</v>
      </c>
      <c r="H28" s="2" t="s">
        <v>256</v>
      </c>
      <c r="I28" s="15">
        <v>3729010.7223495729</v>
      </c>
      <c r="J28" s="3">
        <v>34000000</v>
      </c>
      <c r="K28" s="3">
        <f t="shared" si="0"/>
        <v>7.5314789170422554</v>
      </c>
      <c r="L28" s="2" t="s">
        <v>314</v>
      </c>
      <c r="M28" s="1">
        <v>43</v>
      </c>
      <c r="N28" s="1">
        <v>0</v>
      </c>
      <c r="O28" s="1">
        <v>5</v>
      </c>
      <c r="P28" s="2" t="s">
        <v>362</v>
      </c>
      <c r="Q28" s="1">
        <v>51</v>
      </c>
      <c r="R28" s="1">
        <v>0</v>
      </c>
      <c r="S28" s="2" t="s">
        <v>315</v>
      </c>
      <c r="T28" s="1">
        <v>39</v>
      </c>
      <c r="U28" s="1">
        <v>0</v>
      </c>
      <c r="V28" s="5">
        <f>$D$23+$D$24+$D$27+$D$28</f>
        <v>0</v>
      </c>
      <c r="W28" s="1">
        <v>1</v>
      </c>
    </row>
  </sheetData>
  <conditionalFormatting sqref="J10:K10">
    <cfRule type="cellIs" dxfId="165" priority="23" operator="lessThan">
      <formula>1</formula>
    </cfRule>
  </conditionalFormatting>
  <conditionalFormatting sqref="J8:K8">
    <cfRule type="cellIs" dxfId="164" priority="22" operator="lessThan">
      <formula>1</formula>
    </cfRule>
  </conditionalFormatting>
  <conditionalFormatting sqref="J3:K3">
    <cfRule type="cellIs" dxfId="163" priority="21" operator="lessThan">
      <formula>1</formula>
    </cfRule>
  </conditionalFormatting>
  <conditionalFormatting sqref="J7:K7">
    <cfRule type="cellIs" dxfId="162" priority="20" operator="lessThan">
      <formula>1</formula>
    </cfRule>
  </conditionalFormatting>
  <conditionalFormatting sqref="J2:K2">
    <cfRule type="cellIs" dxfId="161" priority="19" operator="lessThan">
      <formula>1</formula>
    </cfRule>
  </conditionalFormatting>
  <conditionalFormatting sqref="J4:K4">
    <cfRule type="cellIs" dxfId="160" priority="18" operator="lessThan">
      <formula>1</formula>
    </cfRule>
  </conditionalFormatting>
  <conditionalFormatting sqref="J9:K9">
    <cfRule type="cellIs" dxfId="159" priority="17" operator="lessThan">
      <formula>1</formula>
    </cfRule>
  </conditionalFormatting>
  <conditionalFormatting sqref="J14:K14">
    <cfRule type="cellIs" dxfId="158" priority="16" operator="lessThan">
      <formula>1</formula>
    </cfRule>
  </conditionalFormatting>
  <conditionalFormatting sqref="J5:K5">
    <cfRule type="cellIs" dxfId="157" priority="15" operator="lessThan">
      <formula>1</formula>
    </cfRule>
  </conditionalFormatting>
  <conditionalFormatting sqref="J6:K6">
    <cfRule type="cellIs" dxfId="156" priority="14" operator="lessThan">
      <formula>1</formula>
    </cfRule>
  </conditionalFormatting>
  <conditionalFormatting sqref="J12:K12">
    <cfRule type="cellIs" dxfId="155" priority="13" operator="lessThan">
      <formula>1</formula>
    </cfRule>
  </conditionalFormatting>
  <conditionalFormatting sqref="J16:K16">
    <cfRule type="cellIs" dxfId="154" priority="12" operator="lessThan">
      <formula>1</formula>
    </cfRule>
  </conditionalFormatting>
  <conditionalFormatting sqref="J17:K17">
    <cfRule type="cellIs" dxfId="153" priority="11" operator="lessThan">
      <formula>1</formula>
    </cfRule>
  </conditionalFormatting>
  <conditionalFormatting sqref="J20:K20">
    <cfRule type="cellIs" dxfId="152" priority="10" operator="lessThan">
      <formula>1</formula>
    </cfRule>
  </conditionalFormatting>
  <conditionalFormatting sqref="J13:K13">
    <cfRule type="cellIs" dxfId="151" priority="9" operator="lessThan">
      <formula>1</formula>
    </cfRule>
  </conditionalFormatting>
  <conditionalFormatting sqref="J18:K18">
    <cfRule type="cellIs" dxfId="150" priority="8" operator="lessThan">
      <formula>1</formula>
    </cfRule>
  </conditionalFormatting>
  <conditionalFormatting sqref="J19:K19">
    <cfRule type="cellIs" dxfId="149" priority="7" operator="lessThan">
      <formula>1</formula>
    </cfRule>
  </conditionalFormatting>
  <conditionalFormatting sqref="J11:K11">
    <cfRule type="cellIs" dxfId="148" priority="6" operator="lessThan">
      <formula>1</formula>
    </cfRule>
  </conditionalFormatting>
  <conditionalFormatting sqref="J15:K15">
    <cfRule type="cellIs" dxfId="147" priority="5" operator="lessThan">
      <formula>1</formula>
    </cfRule>
  </conditionalFormatting>
  <conditionalFormatting sqref="J23:K24">
    <cfRule type="cellIs" dxfId="146" priority="4" operator="lessThan">
      <formula>1</formula>
    </cfRule>
  </conditionalFormatting>
  <conditionalFormatting sqref="J27:J28">
    <cfRule type="cellIs" dxfId="145" priority="3" operator="lessThan">
      <formula>1</formula>
    </cfRule>
  </conditionalFormatting>
  <conditionalFormatting sqref="J25:K25 J26 K26:K28">
    <cfRule type="cellIs" dxfId="144" priority="2" operator="lessThan">
      <formula>1</formula>
    </cfRule>
  </conditionalFormatting>
  <conditionalFormatting sqref="J21:K22">
    <cfRule type="cellIs" dxfId="143" priority="1" operator="less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0DD6-5623-49AE-828F-1C70A881726B}">
  <dimension ref="A1:W29"/>
  <sheetViews>
    <sheetView topLeftCell="C2" zoomScaleNormal="100" workbookViewId="0">
      <selection activeCell="C7" sqref="A1:W29"/>
    </sheetView>
  </sheetViews>
  <sheetFormatPr defaultColWidth="38.88671875" defaultRowHeight="14.4" x14ac:dyDescent="0.3"/>
  <cols>
    <col min="1" max="1" width="48.109375" style="2" bestFit="1" customWidth="1"/>
    <col min="2" max="2" width="11.88671875" style="2" bestFit="1" customWidth="1"/>
    <col min="3" max="3" width="24.88671875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9.44140625" style="2" bestFit="1" customWidth="1"/>
    <col min="8" max="8" width="13.44140625" style="2" bestFit="1" customWidth="1"/>
    <col min="9" max="9" width="21.88671875" style="10" customWidth="1"/>
    <col min="10" max="12" width="19.88671875" style="2" customWidth="1"/>
    <col min="13" max="13" width="13.6640625" style="1" customWidth="1"/>
    <col min="14" max="15" width="13.44140625" style="1" customWidth="1"/>
    <col min="16" max="16" width="18" style="2" customWidth="1"/>
    <col min="17" max="17" width="12.88671875" style="1" customWidth="1"/>
    <col min="18" max="18" width="12.5546875" style="1" customWidth="1"/>
    <col min="19" max="19" width="23.6640625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38.88671875" style="1"/>
    <col min="24" max="16384" width="38.88671875" style="2"/>
  </cols>
  <sheetData>
    <row r="1" spans="1:23" s="21" customForma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26" t="s">
        <v>365</v>
      </c>
      <c r="J1" s="25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4</v>
      </c>
      <c r="B2" s="2" t="s">
        <v>5</v>
      </c>
      <c r="C2" s="2" t="s">
        <v>103</v>
      </c>
      <c r="D2" s="1" t="s">
        <v>186</v>
      </c>
      <c r="E2" s="1">
        <v>650</v>
      </c>
      <c r="F2" s="1">
        <v>2011</v>
      </c>
      <c r="G2" s="2" t="s">
        <v>262</v>
      </c>
      <c r="H2" s="2" t="s">
        <v>29</v>
      </c>
      <c r="I2" s="10">
        <v>816044.2600276625</v>
      </c>
      <c r="J2" s="3">
        <v>285000000</v>
      </c>
      <c r="K2" s="3">
        <f t="shared" ref="K2:K29" si="0">LOG(J2)</f>
        <v>8.4548448600085102</v>
      </c>
      <c r="L2" s="2" t="s">
        <v>281</v>
      </c>
      <c r="M2" s="1">
        <v>38</v>
      </c>
      <c r="N2" s="1">
        <v>0</v>
      </c>
      <c r="O2" s="1">
        <v>6</v>
      </c>
      <c r="P2" s="2" t="s">
        <v>282</v>
      </c>
      <c r="Q2" s="1">
        <v>37</v>
      </c>
      <c r="R2" s="1">
        <v>0</v>
      </c>
      <c r="S2" s="2" t="s">
        <v>330</v>
      </c>
      <c r="T2" s="1">
        <v>42</v>
      </c>
      <c r="U2" s="1">
        <v>0</v>
      </c>
      <c r="V2" s="5">
        <f>$D$2+$D$4</f>
        <v>650</v>
      </c>
      <c r="W2" s="1">
        <v>1</v>
      </c>
    </row>
    <row r="3" spans="1:23" x14ac:dyDescent="0.3">
      <c r="A3" s="2" t="s">
        <v>87</v>
      </c>
      <c r="B3" s="2" t="s">
        <v>1</v>
      </c>
      <c r="C3" s="2" t="s">
        <v>129</v>
      </c>
      <c r="D3" s="1" t="s">
        <v>187</v>
      </c>
      <c r="E3" s="1">
        <v>497</v>
      </c>
      <c r="F3" s="1">
        <v>2011</v>
      </c>
      <c r="G3" s="2" t="s">
        <v>265</v>
      </c>
      <c r="H3" s="2" t="s">
        <v>2</v>
      </c>
      <c r="I3" s="10">
        <v>794425.0522134708</v>
      </c>
      <c r="J3" s="3">
        <v>320000000</v>
      </c>
      <c r="K3" s="3">
        <f t="shared" si="0"/>
        <v>8.5051499783199063</v>
      </c>
      <c r="L3" s="7" t="s">
        <v>286</v>
      </c>
      <c r="M3" s="8">
        <v>64</v>
      </c>
      <c r="N3" s="1">
        <v>0</v>
      </c>
      <c r="O3" s="1">
        <v>45</v>
      </c>
      <c r="P3" s="2" t="s">
        <v>318</v>
      </c>
      <c r="Q3" s="1">
        <v>49</v>
      </c>
      <c r="R3" s="1">
        <v>0</v>
      </c>
      <c r="S3" s="2" t="s">
        <v>288</v>
      </c>
      <c r="T3" s="1">
        <v>48</v>
      </c>
      <c r="U3" s="1">
        <v>0</v>
      </c>
      <c r="V3" s="5">
        <f>$D$3+$D$6</f>
        <v>497</v>
      </c>
      <c r="W3" s="1">
        <v>1</v>
      </c>
    </row>
    <row r="4" spans="1:23" x14ac:dyDescent="0.3">
      <c r="A4" s="2" t="s">
        <v>145</v>
      </c>
      <c r="B4" s="2" t="s">
        <v>14</v>
      </c>
      <c r="C4" s="2" t="s">
        <v>103</v>
      </c>
      <c r="D4" s="1" t="s">
        <v>188</v>
      </c>
      <c r="E4" s="1">
        <v>650</v>
      </c>
      <c r="F4" s="1">
        <v>2011</v>
      </c>
      <c r="G4" s="2" t="s">
        <v>262</v>
      </c>
      <c r="H4" s="2" t="s">
        <v>29</v>
      </c>
      <c r="I4" s="10">
        <v>816044.2600276625</v>
      </c>
      <c r="J4" s="3">
        <v>285000000</v>
      </c>
      <c r="K4" s="3">
        <f t="shared" si="0"/>
        <v>8.4548448600085102</v>
      </c>
      <c r="L4" s="2" t="s">
        <v>281</v>
      </c>
      <c r="M4" s="1">
        <v>38</v>
      </c>
      <c r="N4" s="1">
        <v>0</v>
      </c>
      <c r="O4" s="1">
        <v>6</v>
      </c>
      <c r="P4" s="2" t="s">
        <v>282</v>
      </c>
      <c r="Q4" s="1">
        <v>37</v>
      </c>
      <c r="R4" s="1">
        <v>0</v>
      </c>
      <c r="S4" s="2" t="s">
        <v>330</v>
      </c>
      <c r="T4" s="1">
        <v>42</v>
      </c>
      <c r="U4" s="1">
        <v>0</v>
      </c>
      <c r="V4" s="5">
        <f>$D$2+$D$4</f>
        <v>650</v>
      </c>
      <c r="W4" s="1">
        <v>1</v>
      </c>
    </row>
    <row r="5" spans="1:23" x14ac:dyDescent="0.3">
      <c r="A5" s="2" t="s">
        <v>45</v>
      </c>
      <c r="B5" s="2" t="s">
        <v>28</v>
      </c>
      <c r="C5" s="2" t="s">
        <v>6</v>
      </c>
      <c r="D5" s="1" t="s">
        <v>189</v>
      </c>
      <c r="E5" s="1">
        <v>375</v>
      </c>
      <c r="F5" s="1">
        <v>2011</v>
      </c>
      <c r="G5" s="2" t="s">
        <v>261</v>
      </c>
      <c r="H5" s="2" t="s">
        <v>6</v>
      </c>
      <c r="I5" s="10">
        <v>1500000</v>
      </c>
      <c r="J5" s="3">
        <v>440000000</v>
      </c>
      <c r="K5" s="3">
        <f t="shared" si="0"/>
        <v>8.6434526764861879</v>
      </c>
      <c r="L5" s="2" t="s">
        <v>278</v>
      </c>
      <c r="M5" s="1">
        <v>46</v>
      </c>
      <c r="N5" s="1">
        <v>0</v>
      </c>
      <c r="O5" s="1">
        <v>7</v>
      </c>
      <c r="P5" s="2" t="s">
        <v>279</v>
      </c>
      <c r="Q5" s="1">
        <v>50</v>
      </c>
      <c r="R5" s="1">
        <v>0</v>
      </c>
      <c r="S5" s="2" t="s">
        <v>280</v>
      </c>
      <c r="T5" s="1">
        <v>43</v>
      </c>
      <c r="U5" s="1">
        <v>0</v>
      </c>
      <c r="V5" s="5">
        <f>$D$5+$D$7</f>
        <v>375</v>
      </c>
      <c r="W5" s="1">
        <v>0</v>
      </c>
    </row>
    <row r="6" spans="1:23" x14ac:dyDescent="0.3">
      <c r="A6" s="2" t="s">
        <v>0</v>
      </c>
      <c r="B6" s="2" t="s">
        <v>1</v>
      </c>
      <c r="C6" s="2" t="s">
        <v>129</v>
      </c>
      <c r="D6" s="1" t="s">
        <v>190</v>
      </c>
      <c r="E6" s="1">
        <v>497</v>
      </c>
      <c r="F6" s="1">
        <v>2011</v>
      </c>
      <c r="G6" s="2" t="s">
        <v>265</v>
      </c>
      <c r="H6" s="2" t="s">
        <v>2</v>
      </c>
      <c r="I6" s="10">
        <v>794425.0522134708</v>
      </c>
      <c r="J6" s="3">
        <v>320000000</v>
      </c>
      <c r="K6" s="3">
        <f t="shared" si="0"/>
        <v>8.5051499783199063</v>
      </c>
      <c r="L6" s="7" t="s">
        <v>286</v>
      </c>
      <c r="M6" s="8">
        <v>64</v>
      </c>
      <c r="N6" s="1">
        <v>0</v>
      </c>
      <c r="O6" s="1">
        <v>45</v>
      </c>
      <c r="P6" s="2" t="s">
        <v>318</v>
      </c>
      <c r="Q6" s="1">
        <v>49</v>
      </c>
      <c r="R6" s="1">
        <v>0</v>
      </c>
      <c r="S6" s="2" t="s">
        <v>288</v>
      </c>
      <c r="T6" s="1">
        <v>48</v>
      </c>
      <c r="U6" s="1">
        <v>0</v>
      </c>
      <c r="V6" s="5">
        <f>$D$3+$D$6</f>
        <v>497</v>
      </c>
      <c r="W6" s="1">
        <v>1</v>
      </c>
    </row>
    <row r="7" spans="1:23" x14ac:dyDescent="0.3">
      <c r="A7" s="2" t="s">
        <v>33</v>
      </c>
      <c r="B7" s="2" t="s">
        <v>34</v>
      </c>
      <c r="C7" s="2" t="s">
        <v>6</v>
      </c>
      <c r="D7" s="1" t="s">
        <v>191</v>
      </c>
      <c r="E7" s="1">
        <v>375</v>
      </c>
      <c r="F7" s="1">
        <v>2011</v>
      </c>
      <c r="G7" s="2" t="s">
        <v>261</v>
      </c>
      <c r="H7" s="2" t="s">
        <v>6</v>
      </c>
      <c r="I7" s="10">
        <v>1500000</v>
      </c>
      <c r="J7" s="3">
        <v>440000000</v>
      </c>
      <c r="K7" s="3">
        <f t="shared" si="0"/>
        <v>8.6434526764861879</v>
      </c>
      <c r="L7" s="2" t="s">
        <v>278</v>
      </c>
      <c r="M7" s="1">
        <v>46</v>
      </c>
      <c r="N7" s="1">
        <v>0</v>
      </c>
      <c r="O7" s="1">
        <v>7</v>
      </c>
      <c r="P7" s="2" t="s">
        <v>279</v>
      </c>
      <c r="Q7" s="1">
        <v>50</v>
      </c>
      <c r="R7" s="1">
        <v>0</v>
      </c>
      <c r="S7" s="2" t="s">
        <v>280</v>
      </c>
      <c r="T7" s="1">
        <v>43</v>
      </c>
      <c r="U7" s="1">
        <v>0</v>
      </c>
      <c r="V7" s="5">
        <f>$D$5+$D$7</f>
        <v>375</v>
      </c>
      <c r="W7" s="1">
        <v>0</v>
      </c>
    </row>
    <row r="8" spans="1:23" x14ac:dyDescent="0.3">
      <c r="A8" s="2" t="s">
        <v>71</v>
      </c>
      <c r="B8" s="2" t="s">
        <v>5</v>
      </c>
      <c r="C8" s="2" t="s">
        <v>2</v>
      </c>
      <c r="D8" s="1" t="s">
        <v>192</v>
      </c>
      <c r="E8" s="1">
        <v>165</v>
      </c>
      <c r="F8" s="1">
        <v>2011</v>
      </c>
      <c r="G8" s="2" t="s">
        <v>260</v>
      </c>
      <c r="H8" s="2" t="s">
        <v>2</v>
      </c>
      <c r="I8" s="10">
        <v>794425.0522134708</v>
      </c>
      <c r="J8" s="3">
        <v>125724713.16804725</v>
      </c>
      <c r="K8" s="3">
        <f t="shared" si="0"/>
        <v>8.0994206534822553</v>
      </c>
      <c r="L8" s="2" t="s">
        <v>306</v>
      </c>
      <c r="M8" s="1">
        <v>55</v>
      </c>
      <c r="N8" s="1">
        <v>0</v>
      </c>
      <c r="O8" s="1">
        <v>9</v>
      </c>
      <c r="P8" s="6" t="s">
        <v>283</v>
      </c>
      <c r="Q8" s="9">
        <v>53</v>
      </c>
      <c r="R8" s="1">
        <v>0</v>
      </c>
      <c r="S8" s="2" t="s">
        <v>277</v>
      </c>
      <c r="T8" s="1">
        <v>51</v>
      </c>
      <c r="U8" s="1">
        <v>0</v>
      </c>
      <c r="V8" s="5">
        <f>$D$8+$D$9</f>
        <v>165</v>
      </c>
      <c r="W8" s="1">
        <v>0</v>
      </c>
    </row>
    <row r="9" spans="1:23" x14ac:dyDescent="0.3">
      <c r="A9" s="2" t="s">
        <v>174</v>
      </c>
      <c r="B9" s="2" t="s">
        <v>5</v>
      </c>
      <c r="C9" s="2" t="s">
        <v>2</v>
      </c>
      <c r="D9" s="1" t="s">
        <v>193</v>
      </c>
      <c r="E9" s="1">
        <v>165</v>
      </c>
      <c r="F9" s="1">
        <v>2011</v>
      </c>
      <c r="G9" s="2" t="s">
        <v>260</v>
      </c>
      <c r="H9" s="2" t="s">
        <v>2</v>
      </c>
      <c r="I9" s="10">
        <v>794425.0522134708</v>
      </c>
      <c r="J9" s="3">
        <v>125724713.16804725</v>
      </c>
      <c r="K9" s="3">
        <f t="shared" si="0"/>
        <v>8.0994206534822553</v>
      </c>
      <c r="L9" s="2" t="s">
        <v>306</v>
      </c>
      <c r="M9" s="1">
        <v>55</v>
      </c>
      <c r="N9" s="1">
        <v>0</v>
      </c>
      <c r="O9" s="1">
        <v>9</v>
      </c>
      <c r="P9" s="6" t="s">
        <v>283</v>
      </c>
      <c r="Q9" s="9">
        <v>53</v>
      </c>
      <c r="R9" s="1">
        <v>0</v>
      </c>
      <c r="S9" s="2" t="s">
        <v>277</v>
      </c>
      <c r="T9" s="1">
        <v>51</v>
      </c>
      <c r="U9" s="1">
        <v>0</v>
      </c>
      <c r="V9" s="5">
        <f>$D$8+$D$9</f>
        <v>165</v>
      </c>
      <c r="W9" s="1">
        <v>0</v>
      </c>
    </row>
    <row r="10" spans="1:23" x14ac:dyDescent="0.3">
      <c r="A10" s="2" t="s">
        <v>138</v>
      </c>
      <c r="B10" s="2" t="s">
        <v>5</v>
      </c>
      <c r="C10" s="2" t="s">
        <v>22</v>
      </c>
      <c r="D10" s="1" t="s">
        <v>194</v>
      </c>
      <c r="E10" s="1">
        <v>69</v>
      </c>
      <c r="F10" s="1">
        <v>2011</v>
      </c>
      <c r="G10" s="2" t="s">
        <v>267</v>
      </c>
      <c r="H10" s="2" t="s">
        <v>2</v>
      </c>
      <c r="I10" s="10">
        <v>794425.0522134708</v>
      </c>
      <c r="J10" s="3">
        <v>135000000</v>
      </c>
      <c r="K10" s="3">
        <f t="shared" si="0"/>
        <v>8.1303337684950066</v>
      </c>
      <c r="L10" s="2" t="s">
        <v>289</v>
      </c>
      <c r="M10" s="1">
        <v>47</v>
      </c>
      <c r="N10" s="1">
        <v>0</v>
      </c>
      <c r="O10" s="1">
        <v>13</v>
      </c>
      <c r="P10" s="2" t="s">
        <v>316</v>
      </c>
      <c r="Q10" s="1">
        <v>46</v>
      </c>
      <c r="R10" s="1">
        <v>0</v>
      </c>
      <c r="S10" s="2" t="s">
        <v>291</v>
      </c>
      <c r="T10" s="1">
        <v>55</v>
      </c>
      <c r="U10" s="1">
        <v>0</v>
      </c>
      <c r="V10" s="5">
        <f>$D$10+D14</f>
        <v>69</v>
      </c>
      <c r="W10" s="1">
        <v>1</v>
      </c>
    </row>
    <row r="11" spans="1:23" x14ac:dyDescent="0.3">
      <c r="A11" s="2" t="s">
        <v>179</v>
      </c>
      <c r="B11" s="2" t="s">
        <v>57</v>
      </c>
      <c r="C11" s="2" t="s">
        <v>29</v>
      </c>
      <c r="D11" s="1" t="s">
        <v>195</v>
      </c>
      <c r="E11" s="1">
        <v>73</v>
      </c>
      <c r="F11" s="1">
        <v>2011</v>
      </c>
      <c r="G11" s="2" t="s">
        <v>263</v>
      </c>
      <c r="H11" s="2" t="s">
        <v>29</v>
      </c>
      <c r="I11" s="10">
        <v>816044.2600276625</v>
      </c>
      <c r="J11" s="3">
        <v>185000000</v>
      </c>
      <c r="K11" s="3">
        <f t="shared" si="0"/>
        <v>8.2671717284030137</v>
      </c>
      <c r="L11" s="2" t="s">
        <v>317</v>
      </c>
      <c r="M11" s="1">
        <v>38</v>
      </c>
      <c r="N11" s="1">
        <v>0</v>
      </c>
      <c r="O11" s="1">
        <v>1</v>
      </c>
      <c r="P11" s="2" t="s">
        <v>284</v>
      </c>
      <c r="Q11" s="1">
        <v>43</v>
      </c>
      <c r="R11" s="1">
        <v>0</v>
      </c>
      <c r="S11" s="2" t="s">
        <v>307</v>
      </c>
      <c r="T11" s="1">
        <v>49</v>
      </c>
      <c r="U11" s="1">
        <v>0</v>
      </c>
      <c r="V11" s="5">
        <f>$D$11+$D$12+$D$19</f>
        <v>73</v>
      </c>
      <c r="W11" s="1">
        <v>0</v>
      </c>
    </row>
    <row r="12" spans="1:23" x14ac:dyDescent="0.3">
      <c r="A12" s="2" t="s">
        <v>196</v>
      </c>
      <c r="B12" s="2" t="s">
        <v>5</v>
      </c>
      <c r="C12" s="2" t="s">
        <v>29</v>
      </c>
      <c r="D12" s="1" t="s">
        <v>197</v>
      </c>
      <c r="E12" s="1">
        <v>73</v>
      </c>
      <c r="F12" s="1">
        <v>2011</v>
      </c>
      <c r="G12" s="2" t="s">
        <v>263</v>
      </c>
      <c r="H12" s="2" t="s">
        <v>29</v>
      </c>
      <c r="I12" s="10">
        <v>816044.2600276625</v>
      </c>
      <c r="J12" s="3">
        <v>185000000</v>
      </c>
      <c r="K12" s="3">
        <f t="shared" si="0"/>
        <v>8.2671717284030137</v>
      </c>
      <c r="L12" s="2" t="s">
        <v>317</v>
      </c>
      <c r="M12" s="1">
        <v>38</v>
      </c>
      <c r="N12" s="1">
        <v>0</v>
      </c>
      <c r="O12" s="1">
        <v>1</v>
      </c>
      <c r="P12" s="2" t="s">
        <v>284</v>
      </c>
      <c r="Q12" s="1">
        <v>43</v>
      </c>
      <c r="R12" s="1">
        <v>0</v>
      </c>
      <c r="S12" s="2" t="s">
        <v>307</v>
      </c>
      <c r="T12" s="1">
        <v>49</v>
      </c>
      <c r="U12" s="1">
        <v>0</v>
      </c>
      <c r="V12" s="5">
        <f>$D$11+$D$12+$D$19</f>
        <v>73</v>
      </c>
      <c r="W12" s="1">
        <v>0</v>
      </c>
    </row>
    <row r="13" spans="1:23" x14ac:dyDescent="0.3">
      <c r="A13" s="2" t="s">
        <v>141</v>
      </c>
      <c r="B13" s="2" t="s">
        <v>142</v>
      </c>
      <c r="C13" s="2" t="s">
        <v>54</v>
      </c>
      <c r="D13" s="1" t="s">
        <v>198</v>
      </c>
      <c r="E13" s="1">
        <v>44</v>
      </c>
      <c r="F13" s="1">
        <v>2011</v>
      </c>
      <c r="G13" s="2" t="s">
        <v>269</v>
      </c>
      <c r="H13" s="2" t="s">
        <v>6</v>
      </c>
      <c r="I13" s="10">
        <v>1500000</v>
      </c>
      <c r="J13" s="3">
        <v>125000000</v>
      </c>
      <c r="K13" s="3">
        <f t="shared" si="0"/>
        <v>8.0969100130080562</v>
      </c>
      <c r="L13" s="2" t="s">
        <v>292</v>
      </c>
      <c r="M13" s="1">
        <v>59</v>
      </c>
      <c r="N13" s="1">
        <v>0</v>
      </c>
      <c r="O13" s="1">
        <v>11</v>
      </c>
      <c r="P13" s="2" t="s">
        <v>290</v>
      </c>
      <c r="Q13" s="1">
        <v>39</v>
      </c>
      <c r="R13" s="1">
        <v>0</v>
      </c>
      <c r="S13" s="2" t="s">
        <v>305</v>
      </c>
      <c r="T13" s="1">
        <v>59</v>
      </c>
      <c r="U13" s="1">
        <v>0</v>
      </c>
      <c r="V13" s="5">
        <f>$D$13+$D$17+$D$21</f>
        <v>44</v>
      </c>
      <c r="W13" s="1">
        <v>1</v>
      </c>
    </row>
    <row r="14" spans="1:23" x14ac:dyDescent="0.3">
      <c r="A14" s="2" t="s">
        <v>153</v>
      </c>
      <c r="B14" s="2" t="s">
        <v>1</v>
      </c>
      <c r="C14" s="2" t="s">
        <v>22</v>
      </c>
      <c r="D14" s="1" t="s">
        <v>112</v>
      </c>
      <c r="E14" s="1">
        <v>69</v>
      </c>
      <c r="F14" s="1">
        <v>2011</v>
      </c>
      <c r="G14" s="2" t="s">
        <v>267</v>
      </c>
      <c r="H14" s="2" t="s">
        <v>2</v>
      </c>
      <c r="I14" s="10">
        <v>794425.0522134708</v>
      </c>
      <c r="J14" s="3">
        <v>135000000</v>
      </c>
      <c r="K14" s="3">
        <f t="shared" si="0"/>
        <v>8.1303337684950066</v>
      </c>
      <c r="L14" s="2" t="s">
        <v>289</v>
      </c>
      <c r="M14" s="1">
        <v>47</v>
      </c>
      <c r="N14" s="1">
        <v>0</v>
      </c>
      <c r="O14" s="1">
        <v>13</v>
      </c>
      <c r="P14" s="2" t="s">
        <v>316</v>
      </c>
      <c r="Q14" s="1">
        <v>46</v>
      </c>
      <c r="R14" s="1">
        <v>0</v>
      </c>
      <c r="S14" s="2" t="s">
        <v>291</v>
      </c>
      <c r="T14" s="1">
        <v>55</v>
      </c>
      <c r="U14" s="1">
        <v>0</v>
      </c>
      <c r="V14" s="5">
        <f>$D$10+D18</f>
        <v>46</v>
      </c>
      <c r="W14" s="1">
        <v>1</v>
      </c>
    </row>
    <row r="15" spans="1:23" x14ac:dyDescent="0.3">
      <c r="A15" s="2" t="s">
        <v>199</v>
      </c>
      <c r="B15" s="2" t="s">
        <v>28</v>
      </c>
      <c r="C15" s="2" t="s">
        <v>155</v>
      </c>
      <c r="D15" s="1" t="s">
        <v>200</v>
      </c>
      <c r="E15" s="1">
        <v>41</v>
      </c>
      <c r="F15" s="1">
        <v>2011</v>
      </c>
      <c r="G15" s="2" t="s">
        <v>268</v>
      </c>
      <c r="H15" s="2" t="s">
        <v>6</v>
      </c>
      <c r="I15" s="10">
        <v>1500000</v>
      </c>
      <c r="J15" s="3">
        <v>125000000</v>
      </c>
      <c r="K15" s="3">
        <f t="shared" si="0"/>
        <v>8.0969100130080562</v>
      </c>
      <c r="L15" s="2" t="s">
        <v>294</v>
      </c>
      <c r="M15" s="1">
        <v>55</v>
      </c>
      <c r="N15" s="1">
        <v>0</v>
      </c>
      <c r="O15" s="1">
        <v>11</v>
      </c>
      <c r="P15" s="2" t="s">
        <v>295</v>
      </c>
      <c r="Q15" s="1">
        <v>52</v>
      </c>
      <c r="R15" s="1">
        <v>0</v>
      </c>
      <c r="S15" s="2" t="s">
        <v>296</v>
      </c>
      <c r="T15" s="1">
        <v>49</v>
      </c>
      <c r="U15" s="1">
        <v>0</v>
      </c>
      <c r="V15" s="5">
        <f>$D$15+$D$16</f>
        <v>41</v>
      </c>
      <c r="W15" s="1">
        <v>1</v>
      </c>
    </row>
    <row r="16" spans="1:23" x14ac:dyDescent="0.3">
      <c r="A16" s="2" t="s">
        <v>201</v>
      </c>
      <c r="B16" s="2" t="s">
        <v>202</v>
      </c>
      <c r="C16" s="2" t="s">
        <v>155</v>
      </c>
      <c r="D16" s="1" t="s">
        <v>203</v>
      </c>
      <c r="E16" s="1">
        <v>41</v>
      </c>
      <c r="F16" s="1">
        <v>2011</v>
      </c>
      <c r="G16" s="2" t="s">
        <v>268</v>
      </c>
      <c r="H16" s="2" t="s">
        <v>6</v>
      </c>
      <c r="I16" s="10">
        <v>1500000</v>
      </c>
      <c r="J16" s="3">
        <v>125000000</v>
      </c>
      <c r="K16" s="3">
        <f t="shared" si="0"/>
        <v>8.0969100130080562</v>
      </c>
      <c r="L16" s="2" t="s">
        <v>294</v>
      </c>
      <c r="M16" s="1">
        <v>55</v>
      </c>
      <c r="N16" s="1">
        <v>0</v>
      </c>
      <c r="O16" s="1">
        <v>11</v>
      </c>
      <c r="P16" s="2" t="s">
        <v>295</v>
      </c>
      <c r="Q16" s="1">
        <v>52</v>
      </c>
      <c r="R16" s="1">
        <v>0</v>
      </c>
      <c r="S16" s="2" t="s">
        <v>296</v>
      </c>
      <c r="T16" s="1">
        <v>49</v>
      </c>
      <c r="U16" s="1">
        <v>0</v>
      </c>
      <c r="V16" s="5">
        <f>$D$15+$D$16</f>
        <v>41</v>
      </c>
      <c r="W16" s="1">
        <v>1</v>
      </c>
    </row>
    <row r="17" spans="1:23" x14ac:dyDescent="0.3">
      <c r="A17" s="2" t="s">
        <v>20</v>
      </c>
      <c r="B17" s="2" t="s">
        <v>21</v>
      </c>
      <c r="C17" s="2" t="s">
        <v>54</v>
      </c>
      <c r="D17" s="1" t="s">
        <v>204</v>
      </c>
      <c r="E17" s="1">
        <v>44</v>
      </c>
      <c r="F17" s="1">
        <v>2011</v>
      </c>
      <c r="G17" s="2" t="s">
        <v>269</v>
      </c>
      <c r="H17" s="2" t="s">
        <v>6</v>
      </c>
      <c r="I17" s="10">
        <v>1500000</v>
      </c>
      <c r="J17" s="3">
        <v>125000000</v>
      </c>
      <c r="K17" s="3">
        <f t="shared" si="0"/>
        <v>8.0969100130080562</v>
      </c>
      <c r="L17" s="2" t="s">
        <v>292</v>
      </c>
      <c r="M17" s="1">
        <v>59</v>
      </c>
      <c r="N17" s="1">
        <v>0</v>
      </c>
      <c r="O17" s="1">
        <v>11</v>
      </c>
      <c r="P17" s="2" t="s">
        <v>290</v>
      </c>
      <c r="Q17" s="1">
        <v>39</v>
      </c>
      <c r="R17" s="1">
        <v>0</v>
      </c>
      <c r="S17" s="2" t="s">
        <v>305</v>
      </c>
      <c r="T17" s="1">
        <v>59</v>
      </c>
      <c r="U17" s="1">
        <v>0</v>
      </c>
      <c r="V17" s="5">
        <f>$D$13+$D$17+$D$21</f>
        <v>44</v>
      </c>
      <c r="W17" s="1">
        <v>1</v>
      </c>
    </row>
    <row r="18" spans="1:23" x14ac:dyDescent="0.3">
      <c r="A18" s="2" t="s">
        <v>205</v>
      </c>
      <c r="B18" s="2" t="s">
        <v>34</v>
      </c>
      <c r="C18" s="2" t="s">
        <v>206</v>
      </c>
      <c r="D18" s="1" t="s">
        <v>159</v>
      </c>
      <c r="E18" s="1">
        <v>5</v>
      </c>
      <c r="F18" s="1">
        <v>2011</v>
      </c>
      <c r="G18" s="2" t="s">
        <v>270</v>
      </c>
      <c r="H18" s="2" t="s">
        <v>256</v>
      </c>
      <c r="I18" s="10">
        <v>52200000</v>
      </c>
      <c r="J18" s="3">
        <v>140000000</v>
      </c>
      <c r="K18" s="3">
        <f t="shared" si="0"/>
        <v>8.1461280356782382</v>
      </c>
      <c r="L18" s="2" t="s">
        <v>297</v>
      </c>
      <c r="M18" s="1">
        <v>69</v>
      </c>
      <c r="N18" s="1">
        <v>0</v>
      </c>
      <c r="O18" s="1">
        <v>42</v>
      </c>
      <c r="P18" s="2" t="s">
        <v>298</v>
      </c>
      <c r="Q18" s="1">
        <v>40</v>
      </c>
      <c r="R18" s="1">
        <v>0</v>
      </c>
      <c r="S18" s="2" t="s">
        <v>319</v>
      </c>
      <c r="T18" s="1">
        <v>43</v>
      </c>
      <c r="U18" s="1">
        <v>0</v>
      </c>
      <c r="V18" s="5">
        <f>$D$18+$D$20</f>
        <v>5</v>
      </c>
      <c r="W18" s="1">
        <v>1</v>
      </c>
    </row>
    <row r="19" spans="1:23" x14ac:dyDescent="0.3">
      <c r="A19" s="2" t="s">
        <v>176</v>
      </c>
      <c r="B19" s="2" t="s">
        <v>34</v>
      </c>
      <c r="C19" s="2" t="s">
        <v>29</v>
      </c>
      <c r="D19" s="1" t="s">
        <v>91</v>
      </c>
      <c r="E19" s="1">
        <v>73</v>
      </c>
      <c r="F19" s="1">
        <v>2011</v>
      </c>
      <c r="G19" s="2" t="s">
        <v>263</v>
      </c>
      <c r="H19" s="2" t="s">
        <v>29</v>
      </c>
      <c r="I19" s="10">
        <v>816044.2600276625</v>
      </c>
      <c r="J19" s="3">
        <v>185000000</v>
      </c>
      <c r="K19" s="3">
        <f t="shared" si="0"/>
        <v>8.2671717284030137</v>
      </c>
      <c r="L19" s="2" t="s">
        <v>317</v>
      </c>
      <c r="M19" s="1">
        <v>38</v>
      </c>
      <c r="N19" s="1">
        <v>0</v>
      </c>
      <c r="O19" s="1">
        <v>1</v>
      </c>
      <c r="P19" s="2" t="s">
        <v>284</v>
      </c>
      <c r="Q19" s="1">
        <v>43</v>
      </c>
      <c r="R19" s="1">
        <v>0</v>
      </c>
      <c r="S19" s="2" t="s">
        <v>307</v>
      </c>
      <c r="T19" s="1">
        <v>49</v>
      </c>
      <c r="U19" s="1">
        <v>0</v>
      </c>
      <c r="V19" s="5">
        <f>$D$11+$D$12+$D$19</f>
        <v>73</v>
      </c>
      <c r="W19" s="1">
        <v>0</v>
      </c>
    </row>
    <row r="20" spans="1:23" x14ac:dyDescent="0.3">
      <c r="A20" s="2" t="s">
        <v>113</v>
      </c>
      <c r="B20" s="2" t="s">
        <v>114</v>
      </c>
      <c r="C20" s="2" t="s">
        <v>206</v>
      </c>
      <c r="D20" s="1" t="s">
        <v>92</v>
      </c>
      <c r="E20" s="1">
        <v>5</v>
      </c>
      <c r="F20" s="1">
        <v>2011</v>
      </c>
      <c r="G20" s="2" t="s">
        <v>270</v>
      </c>
      <c r="H20" s="2" t="s">
        <v>256</v>
      </c>
      <c r="I20" s="10">
        <v>52200000</v>
      </c>
      <c r="J20" s="3">
        <v>140000000</v>
      </c>
      <c r="K20" s="3">
        <f t="shared" si="0"/>
        <v>8.1461280356782382</v>
      </c>
      <c r="L20" s="2" t="s">
        <v>297</v>
      </c>
      <c r="M20" s="1">
        <v>69</v>
      </c>
      <c r="N20" s="1">
        <v>0</v>
      </c>
      <c r="O20" s="1">
        <v>42</v>
      </c>
      <c r="P20" s="2" t="s">
        <v>298</v>
      </c>
      <c r="Q20" s="1">
        <v>40</v>
      </c>
      <c r="R20" s="1">
        <v>0</v>
      </c>
      <c r="S20" s="2" t="s">
        <v>319</v>
      </c>
      <c r="T20" s="1">
        <v>43</v>
      </c>
      <c r="U20" s="1">
        <v>0</v>
      </c>
      <c r="V20" s="5">
        <f>$D$18+$D$20</f>
        <v>5</v>
      </c>
      <c r="W20" s="1">
        <v>1</v>
      </c>
    </row>
    <row r="21" spans="1:23" x14ac:dyDescent="0.3">
      <c r="A21" s="2" t="s">
        <v>185</v>
      </c>
      <c r="B21" s="2" t="s">
        <v>28</v>
      </c>
      <c r="C21" s="2" t="s">
        <v>54</v>
      </c>
      <c r="D21" s="1" t="s">
        <v>61</v>
      </c>
      <c r="E21" s="1">
        <v>44</v>
      </c>
      <c r="F21" s="1">
        <v>2011</v>
      </c>
      <c r="G21" s="2" t="s">
        <v>269</v>
      </c>
      <c r="H21" s="2" t="s">
        <v>6</v>
      </c>
      <c r="I21" s="10">
        <v>1500000</v>
      </c>
      <c r="J21" s="3">
        <v>125000000</v>
      </c>
      <c r="K21" s="3">
        <f t="shared" si="0"/>
        <v>8.0969100130080562</v>
      </c>
      <c r="L21" s="2" t="s">
        <v>292</v>
      </c>
      <c r="M21" s="1">
        <v>59</v>
      </c>
      <c r="N21" s="1">
        <v>0</v>
      </c>
      <c r="O21" s="1">
        <v>11</v>
      </c>
      <c r="P21" s="2" t="s">
        <v>290</v>
      </c>
      <c r="Q21" s="1">
        <v>39</v>
      </c>
      <c r="R21" s="1">
        <v>0</v>
      </c>
      <c r="S21" s="2" t="s">
        <v>305</v>
      </c>
      <c r="T21" s="1">
        <v>59</v>
      </c>
      <c r="U21" s="1">
        <v>0</v>
      </c>
      <c r="V21" s="5">
        <f>$D$13+$D$17+$D$21</f>
        <v>44</v>
      </c>
      <c r="W21" s="1">
        <v>1</v>
      </c>
    </row>
    <row r="22" spans="1:23" x14ac:dyDescent="0.3">
      <c r="A22" s="2" t="s">
        <v>207</v>
      </c>
      <c r="B22" s="2" t="s">
        <v>64</v>
      </c>
      <c r="C22" s="2" t="s">
        <v>136</v>
      </c>
      <c r="D22" s="1" t="s">
        <v>61</v>
      </c>
      <c r="E22" s="1">
        <v>0</v>
      </c>
      <c r="F22" s="1">
        <v>2011</v>
      </c>
      <c r="G22" s="2" t="s">
        <v>274</v>
      </c>
      <c r="H22" s="2" t="s">
        <v>29</v>
      </c>
      <c r="I22" s="10">
        <v>816044.2600276625</v>
      </c>
      <c r="J22" s="3">
        <v>120000000</v>
      </c>
      <c r="K22" s="3">
        <f t="shared" si="0"/>
        <v>8.0791812460476251</v>
      </c>
      <c r="L22" s="2" t="s">
        <v>309</v>
      </c>
      <c r="M22" s="1">
        <v>47</v>
      </c>
      <c r="N22" s="1">
        <v>0</v>
      </c>
      <c r="O22" s="1">
        <v>1</v>
      </c>
      <c r="P22" s="2" t="s">
        <v>310</v>
      </c>
      <c r="Q22" s="1">
        <v>48</v>
      </c>
      <c r="R22" s="1">
        <v>0</v>
      </c>
      <c r="S22" s="2" t="s">
        <v>311</v>
      </c>
      <c r="T22" s="1">
        <v>35</v>
      </c>
      <c r="U22" s="1">
        <v>1</v>
      </c>
      <c r="V22" s="5">
        <f>$D$22+$D$23+$D$29</f>
        <v>0</v>
      </c>
      <c r="W22" s="1">
        <v>1</v>
      </c>
    </row>
    <row r="23" spans="1:23" x14ac:dyDescent="0.3">
      <c r="A23" s="2" t="s">
        <v>162</v>
      </c>
      <c r="B23" s="2" t="s">
        <v>9</v>
      </c>
      <c r="C23" s="2" t="s">
        <v>136</v>
      </c>
      <c r="D23" s="1" t="s">
        <v>61</v>
      </c>
      <c r="E23" s="1">
        <v>0</v>
      </c>
      <c r="F23" s="1">
        <v>2011</v>
      </c>
      <c r="G23" s="2" t="s">
        <v>274</v>
      </c>
      <c r="H23" s="2" t="s">
        <v>29</v>
      </c>
      <c r="I23" s="10">
        <v>816044.2600276625</v>
      </c>
      <c r="J23" s="3">
        <v>120000000</v>
      </c>
      <c r="K23" s="3">
        <f t="shared" si="0"/>
        <v>8.0791812460476251</v>
      </c>
      <c r="L23" s="2" t="s">
        <v>309</v>
      </c>
      <c r="M23" s="1">
        <v>47</v>
      </c>
      <c r="N23" s="1">
        <v>0</v>
      </c>
      <c r="O23" s="1">
        <v>1</v>
      </c>
      <c r="P23" s="2" t="s">
        <v>310</v>
      </c>
      <c r="Q23" s="1">
        <v>48</v>
      </c>
      <c r="R23" s="1">
        <v>0</v>
      </c>
      <c r="S23" s="2" t="s">
        <v>311</v>
      </c>
      <c r="T23" s="1">
        <v>35</v>
      </c>
      <c r="U23" s="1">
        <v>1</v>
      </c>
      <c r="V23" s="5">
        <f>$D$22+$D$23+$D$29</f>
        <v>0</v>
      </c>
      <c r="W23" s="1">
        <v>1</v>
      </c>
    </row>
    <row r="24" spans="1:23" x14ac:dyDescent="0.3">
      <c r="A24" s="2" t="s">
        <v>208</v>
      </c>
      <c r="B24" s="2" t="s">
        <v>64</v>
      </c>
      <c r="C24" s="2" t="s">
        <v>184</v>
      </c>
      <c r="D24" s="1" t="s">
        <v>61</v>
      </c>
      <c r="E24" s="1">
        <v>0</v>
      </c>
      <c r="F24" s="1">
        <v>2011</v>
      </c>
      <c r="G24" s="2" t="s">
        <v>271</v>
      </c>
      <c r="H24" s="2" t="s">
        <v>256</v>
      </c>
      <c r="I24" s="10">
        <v>52200000</v>
      </c>
      <c r="J24" s="3">
        <v>55000000</v>
      </c>
      <c r="K24" s="3">
        <f t="shared" si="0"/>
        <v>7.7403626894942441</v>
      </c>
      <c r="L24" s="2" t="s">
        <v>320</v>
      </c>
      <c r="M24" s="1">
        <v>52</v>
      </c>
      <c r="N24" s="1">
        <v>0</v>
      </c>
      <c r="O24" s="1">
        <v>23</v>
      </c>
      <c r="P24" s="2" t="s">
        <v>362</v>
      </c>
      <c r="Q24" s="1">
        <v>52</v>
      </c>
      <c r="R24" s="1">
        <v>0</v>
      </c>
      <c r="S24" s="2" t="s">
        <v>315</v>
      </c>
      <c r="T24" s="1">
        <v>40</v>
      </c>
      <c r="U24" s="1">
        <v>0</v>
      </c>
      <c r="V24" s="5">
        <f>$D$24+$D$27+$D$28</f>
        <v>0</v>
      </c>
      <c r="W24" s="1">
        <v>1</v>
      </c>
    </row>
    <row r="25" spans="1:23" x14ac:dyDescent="0.3">
      <c r="A25" s="2" t="s">
        <v>181</v>
      </c>
      <c r="B25" s="2" t="s">
        <v>49</v>
      </c>
      <c r="C25" s="2" t="s">
        <v>209</v>
      </c>
      <c r="D25" s="1" t="s">
        <v>61</v>
      </c>
      <c r="E25" s="1">
        <v>0</v>
      </c>
      <c r="F25" s="1">
        <v>2011</v>
      </c>
      <c r="G25" s="2" t="s">
        <v>275</v>
      </c>
      <c r="H25" s="2" t="s">
        <v>256</v>
      </c>
      <c r="I25" s="10">
        <v>52200000</v>
      </c>
      <c r="J25" s="3">
        <v>66000000</v>
      </c>
      <c r="K25" s="3">
        <f t="shared" si="0"/>
        <v>7.8195439355418683</v>
      </c>
      <c r="L25" s="2" t="s">
        <v>312</v>
      </c>
      <c r="M25" s="1">
        <v>57</v>
      </c>
      <c r="N25" s="1">
        <v>0</v>
      </c>
      <c r="O25" s="1">
        <v>2</v>
      </c>
      <c r="P25" s="2" t="s">
        <v>313</v>
      </c>
      <c r="Q25" s="1">
        <v>45</v>
      </c>
      <c r="R25" s="1">
        <v>0</v>
      </c>
      <c r="S25" s="2" t="s">
        <v>313</v>
      </c>
      <c r="T25" s="1">
        <v>45</v>
      </c>
      <c r="U25" s="1">
        <v>0</v>
      </c>
      <c r="V25" s="5">
        <f>$D$25+$D$26</f>
        <v>0</v>
      </c>
      <c r="W25" s="1">
        <v>1</v>
      </c>
    </row>
    <row r="26" spans="1:23" x14ac:dyDescent="0.3">
      <c r="A26" s="2" t="s">
        <v>180</v>
      </c>
      <c r="B26" s="2" t="s">
        <v>5</v>
      </c>
      <c r="C26" s="2" t="s">
        <v>209</v>
      </c>
      <c r="D26" s="1" t="s">
        <v>61</v>
      </c>
      <c r="E26" s="1">
        <v>0</v>
      </c>
      <c r="F26" s="1">
        <v>2011</v>
      </c>
      <c r="G26" s="2" t="s">
        <v>275</v>
      </c>
      <c r="H26" s="2" t="s">
        <v>256</v>
      </c>
      <c r="I26" s="10">
        <v>52200000</v>
      </c>
      <c r="J26" s="3">
        <v>66000000</v>
      </c>
      <c r="K26" s="3">
        <f t="shared" si="0"/>
        <v>7.8195439355418683</v>
      </c>
      <c r="L26" s="2" t="s">
        <v>312</v>
      </c>
      <c r="M26" s="1">
        <v>57</v>
      </c>
      <c r="N26" s="1">
        <v>0</v>
      </c>
      <c r="O26" s="1">
        <v>2</v>
      </c>
      <c r="P26" s="2" t="s">
        <v>313</v>
      </c>
      <c r="Q26" s="1">
        <v>45</v>
      </c>
      <c r="R26" s="1">
        <v>0</v>
      </c>
      <c r="S26" s="2" t="s">
        <v>313</v>
      </c>
      <c r="T26" s="1">
        <v>45</v>
      </c>
      <c r="U26" s="1">
        <v>0</v>
      </c>
      <c r="V26" s="5">
        <f>$D$25+$D$26</f>
        <v>0</v>
      </c>
      <c r="W26" s="1">
        <v>1</v>
      </c>
    </row>
    <row r="27" spans="1:23" x14ac:dyDescent="0.3">
      <c r="A27" s="2" t="s">
        <v>182</v>
      </c>
      <c r="B27" s="2" t="s">
        <v>183</v>
      </c>
      <c r="C27" s="2" t="s">
        <v>184</v>
      </c>
      <c r="D27" s="1" t="s">
        <v>61</v>
      </c>
      <c r="E27" s="1">
        <v>0</v>
      </c>
      <c r="F27" s="1">
        <v>2011</v>
      </c>
      <c r="G27" s="2" t="s">
        <v>271</v>
      </c>
      <c r="H27" s="2" t="s">
        <v>256</v>
      </c>
      <c r="I27" s="10">
        <v>52200000</v>
      </c>
      <c r="J27" s="3">
        <v>55000000</v>
      </c>
      <c r="K27" s="3">
        <f t="shared" si="0"/>
        <v>7.7403626894942441</v>
      </c>
      <c r="L27" s="2" t="s">
        <v>320</v>
      </c>
      <c r="M27" s="1">
        <v>52</v>
      </c>
      <c r="N27" s="1">
        <v>0</v>
      </c>
      <c r="O27" s="1">
        <v>23</v>
      </c>
      <c r="P27" s="2" t="s">
        <v>362</v>
      </c>
      <c r="Q27" s="1">
        <v>52</v>
      </c>
      <c r="R27" s="1">
        <v>0</v>
      </c>
      <c r="S27" s="2" t="s">
        <v>315</v>
      </c>
      <c r="T27" s="1">
        <v>40</v>
      </c>
      <c r="U27" s="1">
        <v>0</v>
      </c>
      <c r="V27" s="5">
        <f>$D$24+$D$27+$D$28</f>
        <v>0</v>
      </c>
      <c r="W27" s="1">
        <v>1</v>
      </c>
    </row>
    <row r="28" spans="1:23" x14ac:dyDescent="0.3">
      <c r="A28" s="2" t="s">
        <v>13</v>
      </c>
      <c r="B28" s="2" t="s">
        <v>14</v>
      </c>
      <c r="C28" s="2" t="s">
        <v>184</v>
      </c>
      <c r="D28" s="1" t="s">
        <v>61</v>
      </c>
      <c r="E28" s="1">
        <v>0</v>
      </c>
      <c r="F28" s="1">
        <v>2011</v>
      </c>
      <c r="G28" s="2" t="s">
        <v>271</v>
      </c>
      <c r="H28" s="2" t="s">
        <v>256</v>
      </c>
      <c r="I28" s="10">
        <v>52200000</v>
      </c>
      <c r="J28" s="3">
        <v>55000000</v>
      </c>
      <c r="K28" s="3">
        <f t="shared" si="0"/>
        <v>7.7403626894942441</v>
      </c>
      <c r="L28" s="2" t="s">
        <v>320</v>
      </c>
      <c r="M28" s="1">
        <v>52</v>
      </c>
      <c r="N28" s="1">
        <v>0</v>
      </c>
      <c r="O28" s="1">
        <v>23</v>
      </c>
      <c r="P28" s="2" t="s">
        <v>362</v>
      </c>
      <c r="Q28" s="1">
        <v>52</v>
      </c>
      <c r="R28" s="1">
        <v>0</v>
      </c>
      <c r="S28" s="2" t="s">
        <v>315</v>
      </c>
      <c r="T28" s="1">
        <v>40</v>
      </c>
      <c r="U28" s="1">
        <v>0</v>
      </c>
      <c r="V28" s="5">
        <f>$D$24+$D$27+$D$28</f>
        <v>0</v>
      </c>
      <c r="W28" s="1">
        <v>1</v>
      </c>
    </row>
    <row r="29" spans="1:23" x14ac:dyDescent="0.3">
      <c r="A29" s="2" t="s">
        <v>210</v>
      </c>
      <c r="B29" s="2" t="s">
        <v>183</v>
      </c>
      <c r="C29" s="2" t="s">
        <v>136</v>
      </c>
      <c r="D29" s="1" t="s">
        <v>61</v>
      </c>
      <c r="E29" s="1">
        <v>0</v>
      </c>
      <c r="F29" s="1">
        <v>2011</v>
      </c>
      <c r="G29" s="2" t="s">
        <v>274</v>
      </c>
      <c r="H29" s="2" t="s">
        <v>29</v>
      </c>
      <c r="J29" s="3">
        <v>120000000</v>
      </c>
      <c r="K29" s="3">
        <f t="shared" si="0"/>
        <v>8.0791812460476251</v>
      </c>
      <c r="L29" s="2" t="s">
        <v>309</v>
      </c>
      <c r="M29" s="1">
        <v>47</v>
      </c>
      <c r="N29" s="1">
        <v>0</v>
      </c>
      <c r="O29" s="1">
        <v>1</v>
      </c>
      <c r="P29" s="2" t="s">
        <v>310</v>
      </c>
      <c r="Q29" s="1">
        <v>48</v>
      </c>
      <c r="R29" s="1">
        <v>0</v>
      </c>
      <c r="S29" s="2" t="s">
        <v>311</v>
      </c>
      <c r="T29" s="1">
        <v>35</v>
      </c>
      <c r="U29" s="1">
        <v>1</v>
      </c>
      <c r="V29" s="5">
        <f>$D$22+$D$23+$D$29</f>
        <v>0</v>
      </c>
      <c r="W29" s="1">
        <v>1</v>
      </c>
    </row>
  </sheetData>
  <conditionalFormatting sqref="J8:K8">
    <cfRule type="cellIs" dxfId="142" priority="22" operator="lessThan">
      <formula>1</formula>
    </cfRule>
  </conditionalFormatting>
  <conditionalFormatting sqref="J9:K9">
    <cfRule type="cellIs" dxfId="141" priority="21" operator="lessThan">
      <formula>1</formula>
    </cfRule>
  </conditionalFormatting>
  <conditionalFormatting sqref="J5:K5">
    <cfRule type="cellIs" dxfId="140" priority="20" operator="lessThan">
      <formula>1</formula>
    </cfRule>
  </conditionalFormatting>
  <conditionalFormatting sqref="J7:K7">
    <cfRule type="cellIs" dxfId="139" priority="19" operator="lessThan">
      <formula>1</formula>
    </cfRule>
  </conditionalFormatting>
  <conditionalFormatting sqref="J2:K2">
    <cfRule type="cellIs" dxfId="138" priority="18" operator="lessThan">
      <formula>1</formula>
    </cfRule>
  </conditionalFormatting>
  <conditionalFormatting sqref="J4:K4">
    <cfRule type="cellIs" dxfId="137" priority="17" operator="lessThan">
      <formula>1</formula>
    </cfRule>
  </conditionalFormatting>
  <conditionalFormatting sqref="J11:K12">
    <cfRule type="cellIs" dxfId="136" priority="16" operator="lessThan">
      <formula>1</formula>
    </cfRule>
  </conditionalFormatting>
  <conditionalFormatting sqref="J3:K3">
    <cfRule type="cellIs" dxfId="135" priority="15" operator="lessThan">
      <formula>1</formula>
    </cfRule>
  </conditionalFormatting>
  <conditionalFormatting sqref="J6:K6">
    <cfRule type="cellIs" dxfId="134" priority="14" operator="lessThan">
      <formula>1</formula>
    </cfRule>
  </conditionalFormatting>
  <conditionalFormatting sqref="J10:K10">
    <cfRule type="cellIs" dxfId="133" priority="13" operator="lessThan">
      <formula>1</formula>
    </cfRule>
  </conditionalFormatting>
  <conditionalFormatting sqref="J14:K14">
    <cfRule type="cellIs" dxfId="132" priority="12" operator="lessThan">
      <formula>1</formula>
    </cfRule>
  </conditionalFormatting>
  <conditionalFormatting sqref="J15:K16">
    <cfRule type="cellIs" dxfId="131" priority="11" operator="lessThan">
      <formula>1</formula>
    </cfRule>
  </conditionalFormatting>
  <conditionalFormatting sqref="J13:K13">
    <cfRule type="cellIs" dxfId="130" priority="10" operator="lessThan">
      <formula>1</formula>
    </cfRule>
  </conditionalFormatting>
  <conditionalFormatting sqref="J17:K17">
    <cfRule type="cellIs" dxfId="129" priority="9" operator="lessThan">
      <formula>1</formula>
    </cfRule>
  </conditionalFormatting>
  <conditionalFormatting sqref="J21:K21">
    <cfRule type="cellIs" dxfId="128" priority="8" operator="lessThan">
      <formula>1</formula>
    </cfRule>
  </conditionalFormatting>
  <conditionalFormatting sqref="J19:K19">
    <cfRule type="cellIs" dxfId="127" priority="7" operator="lessThan">
      <formula>1</formula>
    </cfRule>
  </conditionalFormatting>
  <conditionalFormatting sqref="J20:K20 J18:K18">
    <cfRule type="cellIs" dxfId="126" priority="6" operator="lessThan">
      <formula>1</formula>
    </cfRule>
  </conditionalFormatting>
  <conditionalFormatting sqref="J27:J28 J24:K24">
    <cfRule type="cellIs" dxfId="125" priority="5" operator="lessThan">
      <formula>1</formula>
    </cfRule>
  </conditionalFormatting>
  <conditionalFormatting sqref="J25:K25 J26 K26:K28">
    <cfRule type="cellIs" dxfId="124" priority="4" operator="lessThan">
      <formula>1</formula>
    </cfRule>
  </conditionalFormatting>
  <conditionalFormatting sqref="J22:K23">
    <cfRule type="cellIs" dxfId="123" priority="3" operator="lessThan">
      <formula>1</formula>
    </cfRule>
  </conditionalFormatting>
  <conditionalFormatting sqref="J29">
    <cfRule type="cellIs" dxfId="122" priority="2" operator="lessThan">
      <formula>1</formula>
    </cfRule>
  </conditionalFormatting>
  <conditionalFormatting sqref="K29">
    <cfRule type="cellIs" dxfId="121" priority="1" operator="lessThan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CF45C-24FF-4EEE-B169-BD6602535943}">
  <dimension ref="A1:W28"/>
  <sheetViews>
    <sheetView topLeftCell="C1" zoomScaleNormal="100" workbookViewId="0">
      <selection activeCell="C7" sqref="A1:W26"/>
    </sheetView>
  </sheetViews>
  <sheetFormatPr defaultColWidth="46.5546875" defaultRowHeight="14.4" x14ac:dyDescent="0.3"/>
  <cols>
    <col min="1" max="1" width="48.109375" style="2" bestFit="1" customWidth="1"/>
    <col min="2" max="2" width="11.88671875" style="2" bestFit="1" customWidth="1"/>
    <col min="3" max="3" width="24.88671875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9.44140625" style="2" bestFit="1" customWidth="1"/>
    <col min="8" max="8" width="13.44140625" style="2" bestFit="1" customWidth="1"/>
    <col min="9" max="9" width="21.88671875" style="10" customWidth="1"/>
    <col min="10" max="11" width="19.88671875" style="2" customWidth="1"/>
    <col min="12" max="12" width="20.6640625" style="2" customWidth="1"/>
    <col min="13" max="13" width="13.6640625" style="1" customWidth="1"/>
    <col min="14" max="15" width="13.44140625" style="1" customWidth="1"/>
    <col min="16" max="16" width="17" style="2" customWidth="1"/>
    <col min="17" max="17" width="12.88671875" style="1" customWidth="1"/>
    <col min="18" max="18" width="12.5546875" style="1" customWidth="1"/>
    <col min="19" max="19" width="23.6640625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46.5546875" style="1"/>
    <col min="24" max="16384" width="46.5546875" style="2"/>
  </cols>
  <sheetData>
    <row r="1" spans="1:23" s="21" customForma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26" t="s">
        <v>365</v>
      </c>
      <c r="J1" s="25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4</v>
      </c>
      <c r="B2" s="2" t="s">
        <v>5</v>
      </c>
      <c r="C2" s="2" t="s">
        <v>103</v>
      </c>
      <c r="D2" s="1" t="s">
        <v>164</v>
      </c>
      <c r="E2" s="1">
        <v>460</v>
      </c>
      <c r="F2" s="1">
        <v>2012</v>
      </c>
      <c r="G2" s="2" t="s">
        <v>262</v>
      </c>
      <c r="H2" s="2" t="s">
        <v>29</v>
      </c>
      <c r="I2" s="10">
        <v>452911.57440690149</v>
      </c>
      <c r="J2" s="3">
        <v>280000000</v>
      </c>
      <c r="K2" s="3">
        <f t="shared" ref="K2:K26" si="0">LOG(J2)</f>
        <v>8.4471580313422194</v>
      </c>
      <c r="L2" s="2" t="s">
        <v>281</v>
      </c>
      <c r="M2" s="1">
        <v>39</v>
      </c>
      <c r="N2" s="1">
        <v>0</v>
      </c>
      <c r="O2" s="1">
        <v>7</v>
      </c>
      <c r="P2" s="2" t="s">
        <v>282</v>
      </c>
      <c r="Q2" s="1">
        <v>38</v>
      </c>
      <c r="R2" s="1">
        <v>0</v>
      </c>
      <c r="S2" s="2" t="s">
        <v>330</v>
      </c>
      <c r="T2" s="1">
        <v>43</v>
      </c>
      <c r="U2" s="1">
        <v>0</v>
      </c>
      <c r="V2" s="5">
        <f>$D$2+$D$7</f>
        <v>460</v>
      </c>
      <c r="W2" s="1">
        <v>1</v>
      </c>
    </row>
    <row r="3" spans="1:23" x14ac:dyDescent="0.3">
      <c r="A3" s="2" t="s">
        <v>45</v>
      </c>
      <c r="B3" s="2" t="s">
        <v>28</v>
      </c>
      <c r="C3" s="2" t="s">
        <v>6</v>
      </c>
      <c r="D3" s="1" t="s">
        <v>99</v>
      </c>
      <c r="E3" s="1">
        <v>400</v>
      </c>
      <c r="F3" s="1">
        <v>2012</v>
      </c>
      <c r="G3" s="2" t="s">
        <v>261</v>
      </c>
      <c r="H3" s="2" t="s">
        <v>6</v>
      </c>
      <c r="I3" s="10">
        <v>806159.4202898551</v>
      </c>
      <c r="J3" s="3">
        <v>300000000</v>
      </c>
      <c r="K3" s="3">
        <f t="shared" si="0"/>
        <v>8.4771212547196626</v>
      </c>
      <c r="L3" s="2" t="s">
        <v>278</v>
      </c>
      <c r="M3" s="1">
        <v>47</v>
      </c>
      <c r="N3" s="1">
        <v>0</v>
      </c>
      <c r="O3" s="1">
        <v>8</v>
      </c>
      <c r="P3" s="7" t="s">
        <v>279</v>
      </c>
      <c r="Q3" s="8">
        <v>51</v>
      </c>
      <c r="R3" s="1">
        <v>0</v>
      </c>
      <c r="S3" s="2" t="s">
        <v>280</v>
      </c>
      <c r="T3" s="1">
        <v>44</v>
      </c>
      <c r="U3" s="1">
        <v>0</v>
      </c>
      <c r="V3" s="5">
        <f>$D$3+$D$8</f>
        <v>400</v>
      </c>
      <c r="W3" s="1">
        <v>0</v>
      </c>
    </row>
    <row r="4" spans="1:23" x14ac:dyDescent="0.3">
      <c r="A4" s="2" t="s">
        <v>11</v>
      </c>
      <c r="B4" s="2" t="s">
        <v>9</v>
      </c>
      <c r="C4" s="2" t="s">
        <v>136</v>
      </c>
      <c r="D4" s="1" t="s">
        <v>165</v>
      </c>
      <c r="E4" s="1">
        <v>303</v>
      </c>
      <c r="F4" s="1">
        <v>2012</v>
      </c>
      <c r="G4" s="2" t="s">
        <v>263</v>
      </c>
      <c r="H4" s="2" t="s">
        <v>29</v>
      </c>
      <c r="I4" s="10">
        <v>452911.57440690149</v>
      </c>
      <c r="J4" s="3">
        <v>150000000</v>
      </c>
      <c r="K4" s="3">
        <f t="shared" si="0"/>
        <v>8.1760912590556813</v>
      </c>
      <c r="L4" s="2" t="s">
        <v>317</v>
      </c>
      <c r="M4" s="1">
        <v>39</v>
      </c>
      <c r="N4" s="1">
        <v>0</v>
      </c>
      <c r="O4" s="1">
        <v>2</v>
      </c>
      <c r="P4" s="6" t="s">
        <v>284</v>
      </c>
      <c r="Q4" s="9">
        <v>44</v>
      </c>
      <c r="R4" s="1">
        <v>0</v>
      </c>
      <c r="S4" s="2" t="s">
        <v>326</v>
      </c>
      <c r="T4" s="1">
        <v>43</v>
      </c>
      <c r="U4" s="1">
        <v>0</v>
      </c>
      <c r="V4" s="5">
        <f>$D$4+$D$9+$D$24</f>
        <v>303</v>
      </c>
      <c r="W4" s="1">
        <v>0</v>
      </c>
    </row>
    <row r="5" spans="1:23" x14ac:dyDescent="0.3">
      <c r="A5" s="2" t="s">
        <v>0</v>
      </c>
      <c r="B5" s="2" t="s">
        <v>1</v>
      </c>
      <c r="C5" s="2" t="s">
        <v>129</v>
      </c>
      <c r="D5" s="1" t="s">
        <v>166</v>
      </c>
      <c r="E5" s="1">
        <v>378</v>
      </c>
      <c r="F5" s="1">
        <v>2012</v>
      </c>
      <c r="G5" s="2" t="s">
        <v>265</v>
      </c>
      <c r="H5" s="2" t="s">
        <v>2</v>
      </c>
      <c r="I5" s="10">
        <v>817158.21224570042</v>
      </c>
      <c r="J5" s="3">
        <v>280000000</v>
      </c>
      <c r="K5" s="3">
        <f t="shared" si="0"/>
        <v>8.4471580313422194</v>
      </c>
      <c r="L5" s="2" t="s">
        <v>283</v>
      </c>
      <c r="M5" s="1">
        <v>54</v>
      </c>
      <c r="N5" s="1">
        <v>0</v>
      </c>
      <c r="O5" s="1">
        <v>30</v>
      </c>
      <c r="P5" s="2" t="s">
        <v>318</v>
      </c>
      <c r="Q5" s="1">
        <v>50</v>
      </c>
      <c r="R5" s="1">
        <v>0</v>
      </c>
      <c r="S5" s="2" t="s">
        <v>288</v>
      </c>
      <c r="T5" s="1">
        <v>49</v>
      </c>
      <c r="U5" s="1">
        <v>0</v>
      </c>
      <c r="V5" s="5">
        <f>$D$5+$D$6</f>
        <v>378</v>
      </c>
      <c r="W5" s="1">
        <v>1</v>
      </c>
    </row>
    <row r="6" spans="1:23" x14ac:dyDescent="0.3">
      <c r="A6" s="2" t="s">
        <v>87</v>
      </c>
      <c r="B6" s="2" t="s">
        <v>1</v>
      </c>
      <c r="C6" s="2" t="s">
        <v>129</v>
      </c>
      <c r="D6" s="1" t="s">
        <v>167</v>
      </c>
      <c r="E6" s="1">
        <v>378</v>
      </c>
      <c r="F6" s="1">
        <v>2012</v>
      </c>
      <c r="G6" s="2" t="s">
        <v>265</v>
      </c>
      <c r="H6" s="2" t="s">
        <v>2</v>
      </c>
      <c r="I6" s="10">
        <v>817158.21224570042</v>
      </c>
      <c r="J6" s="3">
        <v>280000000</v>
      </c>
      <c r="K6" s="3">
        <f t="shared" si="0"/>
        <v>8.4471580313422194</v>
      </c>
      <c r="L6" s="2" t="s">
        <v>283</v>
      </c>
      <c r="M6" s="1">
        <v>54</v>
      </c>
      <c r="N6" s="1">
        <v>0</v>
      </c>
      <c r="O6" s="1">
        <v>30</v>
      </c>
      <c r="P6" s="2" t="s">
        <v>318</v>
      </c>
      <c r="Q6" s="1">
        <v>50</v>
      </c>
      <c r="R6" s="1">
        <v>0</v>
      </c>
      <c r="S6" s="2" t="s">
        <v>288</v>
      </c>
      <c r="T6" s="1">
        <v>49</v>
      </c>
      <c r="U6" s="1">
        <v>0</v>
      </c>
      <c r="V6" s="5">
        <f>$D$5+$D$6</f>
        <v>378</v>
      </c>
      <c r="W6" s="1">
        <v>1</v>
      </c>
    </row>
    <row r="7" spans="1:23" x14ac:dyDescent="0.3">
      <c r="A7" s="2" t="s">
        <v>145</v>
      </c>
      <c r="B7" s="2" t="s">
        <v>14</v>
      </c>
      <c r="C7" s="2" t="s">
        <v>103</v>
      </c>
      <c r="D7" s="1" t="s">
        <v>168</v>
      </c>
      <c r="E7" s="1">
        <v>460</v>
      </c>
      <c r="F7" s="1">
        <v>2012</v>
      </c>
      <c r="G7" s="2" t="s">
        <v>262</v>
      </c>
      <c r="H7" s="2" t="s">
        <v>29</v>
      </c>
      <c r="I7" s="10">
        <v>452911.57440690149</v>
      </c>
      <c r="J7" s="3">
        <v>280000000</v>
      </c>
      <c r="K7" s="3">
        <f t="shared" si="0"/>
        <v>8.4471580313422194</v>
      </c>
      <c r="L7" s="2" t="s">
        <v>281</v>
      </c>
      <c r="M7" s="1">
        <v>39</v>
      </c>
      <c r="N7" s="1">
        <v>0</v>
      </c>
      <c r="O7" s="1">
        <v>7</v>
      </c>
      <c r="P7" s="2" t="s">
        <v>282</v>
      </c>
      <c r="Q7" s="1">
        <v>38</v>
      </c>
      <c r="R7" s="1">
        <v>0</v>
      </c>
      <c r="S7" s="2" t="s">
        <v>330</v>
      </c>
      <c r="T7" s="1">
        <v>43</v>
      </c>
      <c r="U7" s="1">
        <v>0</v>
      </c>
      <c r="V7" s="5">
        <f>$D$2+$D$7</f>
        <v>460</v>
      </c>
      <c r="W7" s="1">
        <v>1</v>
      </c>
    </row>
    <row r="8" spans="1:23" x14ac:dyDescent="0.3">
      <c r="A8" s="2" t="s">
        <v>33</v>
      </c>
      <c r="B8" s="2" t="s">
        <v>34</v>
      </c>
      <c r="C8" s="2" t="s">
        <v>6</v>
      </c>
      <c r="D8" s="1" t="s">
        <v>169</v>
      </c>
      <c r="E8" s="1">
        <v>400</v>
      </c>
      <c r="F8" s="1">
        <v>2012</v>
      </c>
      <c r="G8" s="2" t="s">
        <v>261</v>
      </c>
      <c r="H8" s="2" t="s">
        <v>6</v>
      </c>
      <c r="I8" s="10">
        <v>806159.4202898551</v>
      </c>
      <c r="J8" s="3">
        <v>300000000</v>
      </c>
      <c r="K8" s="3">
        <f t="shared" si="0"/>
        <v>8.4771212547196626</v>
      </c>
      <c r="L8" s="2" t="s">
        <v>278</v>
      </c>
      <c r="M8" s="1">
        <v>47</v>
      </c>
      <c r="N8" s="1">
        <v>0</v>
      </c>
      <c r="O8" s="1">
        <v>8</v>
      </c>
      <c r="P8" s="7" t="s">
        <v>279</v>
      </c>
      <c r="Q8" s="8">
        <v>51</v>
      </c>
      <c r="R8" s="1">
        <v>0</v>
      </c>
      <c r="S8" s="2" t="s">
        <v>280</v>
      </c>
      <c r="T8" s="1">
        <v>44</v>
      </c>
      <c r="U8" s="1">
        <v>0</v>
      </c>
      <c r="V8" s="5">
        <f>$D$3+$D$8</f>
        <v>400</v>
      </c>
      <c r="W8" s="1">
        <v>0</v>
      </c>
    </row>
    <row r="9" spans="1:23" x14ac:dyDescent="0.3">
      <c r="A9" s="2" t="s">
        <v>39</v>
      </c>
      <c r="B9" s="2" t="s">
        <v>25</v>
      </c>
      <c r="C9" s="2" t="s">
        <v>136</v>
      </c>
      <c r="D9" s="1" t="s">
        <v>131</v>
      </c>
      <c r="E9" s="1">
        <v>303</v>
      </c>
      <c r="F9" s="1">
        <v>2012</v>
      </c>
      <c r="G9" s="2" t="s">
        <v>263</v>
      </c>
      <c r="H9" s="2" t="s">
        <v>29</v>
      </c>
      <c r="I9" s="10">
        <v>452911.57440690149</v>
      </c>
      <c r="J9" s="3">
        <v>150000000</v>
      </c>
      <c r="K9" s="3">
        <f t="shared" si="0"/>
        <v>8.1760912590556813</v>
      </c>
      <c r="L9" s="2" t="s">
        <v>317</v>
      </c>
      <c r="M9" s="1">
        <v>39</v>
      </c>
      <c r="N9" s="1">
        <v>0</v>
      </c>
      <c r="O9" s="1">
        <v>2</v>
      </c>
      <c r="P9" s="6" t="s">
        <v>284</v>
      </c>
      <c r="Q9" s="9">
        <v>44</v>
      </c>
      <c r="R9" s="1">
        <v>0</v>
      </c>
      <c r="S9" s="2" t="s">
        <v>326</v>
      </c>
      <c r="T9" s="1">
        <v>43</v>
      </c>
      <c r="U9" s="1">
        <v>0</v>
      </c>
      <c r="V9" s="5">
        <f>$D$4+$D$9+$D$24</f>
        <v>303</v>
      </c>
      <c r="W9" s="1">
        <v>0</v>
      </c>
    </row>
    <row r="10" spans="1:23" x14ac:dyDescent="0.3">
      <c r="A10" s="2" t="s">
        <v>71</v>
      </c>
      <c r="B10" s="2" t="s">
        <v>5</v>
      </c>
      <c r="C10" s="2" t="s">
        <v>2</v>
      </c>
      <c r="D10" s="1" t="s">
        <v>170</v>
      </c>
      <c r="E10" s="1">
        <v>142</v>
      </c>
      <c r="F10" s="1">
        <v>2012</v>
      </c>
      <c r="G10" s="2" t="s">
        <v>260</v>
      </c>
      <c r="H10" s="2" t="s">
        <v>2</v>
      </c>
      <c r="I10" s="10">
        <v>817158.21224570042</v>
      </c>
      <c r="J10" s="3">
        <v>143992515.50254557</v>
      </c>
      <c r="K10" s="3">
        <f t="shared" si="0"/>
        <v>8.1583399187589993</v>
      </c>
      <c r="L10" s="2" t="s">
        <v>306</v>
      </c>
      <c r="M10" s="1">
        <v>56</v>
      </c>
      <c r="N10" s="1">
        <v>0</v>
      </c>
      <c r="O10" s="1">
        <v>10</v>
      </c>
      <c r="P10" s="6" t="s">
        <v>327</v>
      </c>
      <c r="Q10" s="9">
        <v>53</v>
      </c>
      <c r="R10" s="1">
        <v>0</v>
      </c>
      <c r="S10" s="2" t="s">
        <v>277</v>
      </c>
      <c r="T10" s="1">
        <v>52</v>
      </c>
      <c r="U10" s="1">
        <v>0</v>
      </c>
      <c r="V10" s="5">
        <f>$D$10+$D$14</f>
        <v>142</v>
      </c>
      <c r="W10" s="1">
        <v>0</v>
      </c>
    </row>
    <row r="11" spans="1:23" x14ac:dyDescent="0.3">
      <c r="A11" s="2" t="s">
        <v>20</v>
      </c>
      <c r="B11" s="2" t="s">
        <v>21</v>
      </c>
      <c r="C11" s="2" t="s">
        <v>54</v>
      </c>
      <c r="D11" s="1" t="s">
        <v>171</v>
      </c>
      <c r="E11" s="1">
        <v>126</v>
      </c>
      <c r="F11" s="1">
        <v>2012</v>
      </c>
      <c r="G11" s="2" t="s">
        <v>269</v>
      </c>
      <c r="H11" s="2" t="s">
        <v>6</v>
      </c>
      <c r="I11" s="10">
        <v>806159.4202898551</v>
      </c>
      <c r="J11" s="3">
        <v>70000000</v>
      </c>
      <c r="K11" s="3">
        <f t="shared" si="0"/>
        <v>7.8450980400142569</v>
      </c>
      <c r="L11" s="2" t="s">
        <v>324</v>
      </c>
      <c r="M11" s="1">
        <v>41</v>
      </c>
      <c r="N11" s="1">
        <v>1</v>
      </c>
      <c r="O11" s="1">
        <v>12</v>
      </c>
      <c r="P11" s="2" t="s">
        <v>325</v>
      </c>
      <c r="Q11" s="1">
        <v>38</v>
      </c>
      <c r="R11" s="1">
        <v>0</v>
      </c>
      <c r="S11" s="2" t="s">
        <v>305</v>
      </c>
      <c r="T11" s="1">
        <v>60</v>
      </c>
      <c r="U11" s="1">
        <v>0</v>
      </c>
      <c r="V11" s="5">
        <f>$D$11+$D$13</f>
        <v>126</v>
      </c>
      <c r="W11" s="1">
        <v>1</v>
      </c>
    </row>
    <row r="12" spans="1:23" x14ac:dyDescent="0.3">
      <c r="A12" s="2" t="s">
        <v>31</v>
      </c>
      <c r="B12" s="2" t="s">
        <v>5</v>
      </c>
      <c r="C12" s="2" t="s">
        <v>22</v>
      </c>
      <c r="D12" s="1" t="s">
        <v>172</v>
      </c>
      <c r="E12" s="1">
        <v>109</v>
      </c>
      <c r="F12" s="1">
        <v>2012</v>
      </c>
      <c r="G12" s="2" t="s">
        <v>267</v>
      </c>
      <c r="H12" s="2" t="s">
        <v>2</v>
      </c>
      <c r="I12" s="10">
        <v>817158.21224570042</v>
      </c>
      <c r="J12" s="3">
        <v>90000000</v>
      </c>
      <c r="K12" s="3">
        <f t="shared" si="0"/>
        <v>7.9542425094393252</v>
      </c>
      <c r="L12" s="2" t="s">
        <v>289</v>
      </c>
      <c r="M12" s="1">
        <v>48</v>
      </c>
      <c r="N12" s="1">
        <v>0</v>
      </c>
      <c r="O12" s="1">
        <v>14</v>
      </c>
      <c r="P12" s="2" t="s">
        <v>316</v>
      </c>
      <c r="Q12" s="1">
        <v>47</v>
      </c>
      <c r="R12" s="1">
        <v>0</v>
      </c>
      <c r="S12" s="2" t="s">
        <v>291</v>
      </c>
      <c r="T12" s="1">
        <v>56</v>
      </c>
      <c r="U12" s="1">
        <v>0</v>
      </c>
      <c r="V12" s="5">
        <f>$D$12+$D$15</f>
        <v>109</v>
      </c>
      <c r="W12" s="1">
        <v>1</v>
      </c>
    </row>
    <row r="13" spans="1:23" x14ac:dyDescent="0.3">
      <c r="A13" s="2" t="s">
        <v>141</v>
      </c>
      <c r="B13" s="2" t="s">
        <v>142</v>
      </c>
      <c r="C13" s="2" t="s">
        <v>54</v>
      </c>
      <c r="D13" s="1" t="s">
        <v>173</v>
      </c>
      <c r="E13" s="1">
        <v>126</v>
      </c>
      <c r="F13" s="1">
        <v>2012</v>
      </c>
      <c r="G13" s="2" t="s">
        <v>269</v>
      </c>
      <c r="H13" s="2" t="s">
        <v>6</v>
      </c>
      <c r="I13" s="10">
        <v>806159.4202898551</v>
      </c>
      <c r="J13" s="3">
        <v>70000000</v>
      </c>
      <c r="K13" s="3">
        <f t="shared" si="0"/>
        <v>7.8450980400142569</v>
      </c>
      <c r="L13" s="2" t="s">
        <v>324</v>
      </c>
      <c r="M13" s="1">
        <v>41</v>
      </c>
      <c r="N13" s="1">
        <v>1</v>
      </c>
      <c r="O13" s="1">
        <v>12</v>
      </c>
      <c r="P13" s="2" t="s">
        <v>325</v>
      </c>
      <c r="Q13" s="1">
        <v>38</v>
      </c>
      <c r="R13" s="1">
        <v>0</v>
      </c>
      <c r="S13" s="2" t="s">
        <v>305</v>
      </c>
      <c r="T13" s="1">
        <v>60</v>
      </c>
      <c r="U13" s="1">
        <v>0</v>
      </c>
      <c r="V13" s="5">
        <f>$D$11+$D$13</f>
        <v>126</v>
      </c>
      <c r="W13" s="1">
        <v>1</v>
      </c>
    </row>
    <row r="14" spans="1:23" x14ac:dyDescent="0.3">
      <c r="A14" s="2" t="s">
        <v>174</v>
      </c>
      <c r="B14" s="2" t="s">
        <v>5</v>
      </c>
      <c r="C14" s="2" t="s">
        <v>2</v>
      </c>
      <c r="D14" s="1" t="s">
        <v>111</v>
      </c>
      <c r="E14" s="1">
        <v>142</v>
      </c>
      <c r="F14" s="1">
        <v>2012</v>
      </c>
      <c r="G14" s="2" t="s">
        <v>260</v>
      </c>
      <c r="H14" s="2" t="s">
        <v>2</v>
      </c>
      <c r="I14" s="10">
        <v>817158.21224570042</v>
      </c>
      <c r="J14" s="3">
        <v>143992515.50254557</v>
      </c>
      <c r="K14" s="3">
        <f t="shared" si="0"/>
        <v>8.1583399187589993</v>
      </c>
      <c r="L14" s="2" t="s">
        <v>306</v>
      </c>
      <c r="M14" s="1">
        <v>56</v>
      </c>
      <c r="N14" s="1">
        <v>0</v>
      </c>
      <c r="O14" s="1">
        <v>10</v>
      </c>
      <c r="P14" s="6" t="s">
        <v>327</v>
      </c>
      <c r="Q14" s="9">
        <v>53</v>
      </c>
      <c r="R14" s="1">
        <v>0</v>
      </c>
      <c r="S14" s="2" t="s">
        <v>277</v>
      </c>
      <c r="T14" s="1">
        <v>52</v>
      </c>
      <c r="U14" s="1">
        <v>0</v>
      </c>
      <c r="V14" s="5">
        <f>$D$10+$D$14</f>
        <v>142</v>
      </c>
      <c r="W14" s="1">
        <v>0</v>
      </c>
    </row>
    <row r="15" spans="1:23" x14ac:dyDescent="0.3">
      <c r="A15" s="2" t="s">
        <v>153</v>
      </c>
      <c r="B15" s="2" t="s">
        <v>1</v>
      </c>
      <c r="C15" s="2" t="s">
        <v>22</v>
      </c>
      <c r="D15" s="1" t="s">
        <v>84</v>
      </c>
      <c r="E15" s="1">
        <v>109</v>
      </c>
      <c r="F15" s="1">
        <v>2012</v>
      </c>
      <c r="G15" s="2" t="s">
        <v>267</v>
      </c>
      <c r="H15" s="2" t="s">
        <v>2</v>
      </c>
      <c r="I15" s="10">
        <v>817158.21224570042</v>
      </c>
      <c r="J15" s="3">
        <v>90000000</v>
      </c>
      <c r="K15" s="3">
        <f t="shared" si="0"/>
        <v>7.9542425094393252</v>
      </c>
      <c r="L15" s="2" t="s">
        <v>289</v>
      </c>
      <c r="M15" s="1">
        <v>48</v>
      </c>
      <c r="N15" s="1">
        <v>0</v>
      </c>
      <c r="O15" s="1">
        <v>14</v>
      </c>
      <c r="P15" s="2" t="s">
        <v>316</v>
      </c>
      <c r="Q15" s="1">
        <v>47</v>
      </c>
      <c r="R15" s="1">
        <v>0</v>
      </c>
      <c r="S15" s="2" t="s">
        <v>291</v>
      </c>
      <c r="T15" s="1">
        <v>56</v>
      </c>
      <c r="U15" s="1">
        <v>0</v>
      </c>
      <c r="V15" s="5">
        <f>$D$12+$D$15</f>
        <v>109</v>
      </c>
      <c r="W15" s="1">
        <v>1</v>
      </c>
    </row>
    <row r="16" spans="1:23" x14ac:dyDescent="0.3">
      <c r="A16" s="2" t="s">
        <v>113</v>
      </c>
      <c r="B16" s="2" t="s">
        <v>114</v>
      </c>
      <c r="C16" s="2" t="s">
        <v>158</v>
      </c>
      <c r="D16" s="1" t="s">
        <v>175</v>
      </c>
      <c r="E16" s="1">
        <v>76</v>
      </c>
      <c r="F16" s="1">
        <v>2012</v>
      </c>
      <c r="G16" s="2" t="s">
        <v>270</v>
      </c>
      <c r="H16" s="2" t="s">
        <v>29</v>
      </c>
      <c r="I16" s="10">
        <v>452911.57440690149</v>
      </c>
      <c r="J16" s="3">
        <v>130000000</v>
      </c>
      <c r="K16" s="3">
        <f t="shared" si="0"/>
        <v>8.1139433523068369</v>
      </c>
      <c r="L16" s="2" t="s">
        <v>297</v>
      </c>
      <c r="M16" s="1">
        <v>70</v>
      </c>
      <c r="N16" s="1">
        <v>0</v>
      </c>
      <c r="O16" s="1">
        <v>43</v>
      </c>
      <c r="P16" s="2" t="s">
        <v>323</v>
      </c>
      <c r="Q16" s="1">
        <v>53</v>
      </c>
      <c r="R16" s="1">
        <v>0</v>
      </c>
      <c r="S16" s="2" t="s">
        <v>319</v>
      </c>
      <c r="T16" s="1">
        <v>44</v>
      </c>
      <c r="U16" s="1">
        <v>0</v>
      </c>
      <c r="V16" s="5">
        <f>$D$16+$D$17</f>
        <v>76</v>
      </c>
      <c r="W16" s="1">
        <v>1</v>
      </c>
    </row>
    <row r="17" spans="1:23" x14ac:dyDescent="0.3">
      <c r="A17" s="2" t="s">
        <v>176</v>
      </c>
      <c r="B17" s="2" t="s">
        <v>34</v>
      </c>
      <c r="C17" s="2" t="s">
        <v>158</v>
      </c>
      <c r="D17" s="1" t="s">
        <v>177</v>
      </c>
      <c r="E17" s="1">
        <v>76</v>
      </c>
      <c r="F17" s="1">
        <v>2012</v>
      </c>
      <c r="G17" s="2" t="s">
        <v>270</v>
      </c>
      <c r="H17" s="2" t="s">
        <v>29</v>
      </c>
      <c r="I17" s="10">
        <v>452911.57440690149</v>
      </c>
      <c r="J17" s="3">
        <v>130000000</v>
      </c>
      <c r="K17" s="3">
        <f t="shared" si="0"/>
        <v>8.1139433523068369</v>
      </c>
      <c r="L17" s="2" t="s">
        <v>297</v>
      </c>
      <c r="M17" s="1">
        <v>70</v>
      </c>
      <c r="N17" s="1">
        <v>0</v>
      </c>
      <c r="O17" s="1">
        <v>43</v>
      </c>
      <c r="P17" s="2" t="s">
        <v>323</v>
      </c>
      <c r="Q17" s="1">
        <v>53</v>
      </c>
      <c r="R17" s="1">
        <v>0</v>
      </c>
      <c r="S17" s="2" t="s">
        <v>319</v>
      </c>
      <c r="T17" s="1">
        <v>44</v>
      </c>
      <c r="U17" s="1">
        <v>0</v>
      </c>
      <c r="V17" s="5">
        <f>$D$16+$D$17</f>
        <v>76</v>
      </c>
      <c r="W17" s="1">
        <v>1</v>
      </c>
    </row>
    <row r="18" spans="1:23" x14ac:dyDescent="0.3">
      <c r="A18" s="2" t="s">
        <v>134</v>
      </c>
      <c r="B18" s="2" t="s">
        <v>25</v>
      </c>
      <c r="C18" s="2" t="s">
        <v>155</v>
      </c>
      <c r="D18" s="1" t="s">
        <v>116</v>
      </c>
      <c r="E18" s="1">
        <v>26</v>
      </c>
      <c r="F18" s="1">
        <v>2012</v>
      </c>
      <c r="G18" s="2" t="s">
        <v>268</v>
      </c>
      <c r="H18" s="2" t="s">
        <v>6</v>
      </c>
      <c r="I18" s="10">
        <v>806159.4202898551</v>
      </c>
      <c r="J18" s="3">
        <v>75000000</v>
      </c>
      <c r="K18" s="3">
        <f t="shared" si="0"/>
        <v>7.8750612633917001</v>
      </c>
      <c r="L18" s="2" t="s">
        <v>294</v>
      </c>
      <c r="M18" s="1">
        <v>56</v>
      </c>
      <c r="N18" s="1">
        <v>0</v>
      </c>
      <c r="O18" s="1">
        <v>12</v>
      </c>
      <c r="P18" s="2" t="s">
        <v>290</v>
      </c>
      <c r="Q18" s="1">
        <v>40</v>
      </c>
      <c r="R18" s="1">
        <v>0</v>
      </c>
      <c r="S18" s="2" t="s">
        <v>296</v>
      </c>
      <c r="T18" s="1">
        <v>50</v>
      </c>
      <c r="U18" s="1">
        <v>0</v>
      </c>
      <c r="V18" s="5">
        <f>$D$18+$D$19</f>
        <v>26</v>
      </c>
      <c r="W18" s="1">
        <v>1</v>
      </c>
    </row>
    <row r="19" spans="1:23" x14ac:dyDescent="0.3">
      <c r="A19" s="2" t="s">
        <v>13</v>
      </c>
      <c r="B19" s="2" t="s">
        <v>14</v>
      </c>
      <c r="C19" s="2" t="s">
        <v>155</v>
      </c>
      <c r="D19" s="1" t="s">
        <v>178</v>
      </c>
      <c r="E19" s="1">
        <v>26</v>
      </c>
      <c r="F19" s="1">
        <v>2012</v>
      </c>
      <c r="G19" s="2" t="s">
        <v>268</v>
      </c>
      <c r="H19" s="2" t="s">
        <v>6</v>
      </c>
      <c r="I19" s="10">
        <v>806159.4202898551</v>
      </c>
      <c r="J19" s="3">
        <v>75000000</v>
      </c>
      <c r="K19" s="3">
        <f t="shared" si="0"/>
        <v>7.8750612633917001</v>
      </c>
      <c r="L19" s="2" t="s">
        <v>294</v>
      </c>
      <c r="M19" s="1">
        <v>56</v>
      </c>
      <c r="N19" s="1">
        <v>0</v>
      </c>
      <c r="O19" s="1">
        <v>12</v>
      </c>
      <c r="P19" s="2" t="s">
        <v>290</v>
      </c>
      <c r="Q19" s="1">
        <v>40</v>
      </c>
      <c r="R19" s="1">
        <v>0</v>
      </c>
      <c r="S19" s="2" t="s">
        <v>296</v>
      </c>
      <c r="T19" s="1">
        <v>50</v>
      </c>
      <c r="U19" s="1">
        <v>0</v>
      </c>
      <c r="V19" s="5">
        <f>$D$18+$D$19</f>
        <v>26</v>
      </c>
      <c r="W19" s="1">
        <v>1</v>
      </c>
    </row>
    <row r="20" spans="1:23" x14ac:dyDescent="0.3">
      <c r="A20" s="2" t="s">
        <v>179</v>
      </c>
      <c r="B20" s="2" t="s">
        <v>57</v>
      </c>
      <c r="C20" s="2" t="s">
        <v>139</v>
      </c>
      <c r="D20" s="1" t="s">
        <v>61</v>
      </c>
      <c r="E20" s="1">
        <v>0</v>
      </c>
      <c r="F20" s="1">
        <v>2012</v>
      </c>
      <c r="G20" s="2" t="s">
        <v>274</v>
      </c>
      <c r="H20" s="2" t="s">
        <v>29</v>
      </c>
      <c r="I20" s="10">
        <v>452911.57440690149</v>
      </c>
      <c r="J20" s="3">
        <v>70000000</v>
      </c>
      <c r="K20" s="3">
        <f t="shared" si="0"/>
        <v>7.8450980400142569</v>
      </c>
      <c r="L20" s="2" t="s">
        <v>321</v>
      </c>
      <c r="M20" s="1">
        <v>35</v>
      </c>
      <c r="N20" s="1">
        <v>0</v>
      </c>
      <c r="O20" s="1">
        <v>5</v>
      </c>
      <c r="P20" s="2" t="s">
        <v>310</v>
      </c>
      <c r="Q20" s="1">
        <v>49</v>
      </c>
      <c r="R20" s="1">
        <v>0</v>
      </c>
      <c r="S20" s="2" t="s">
        <v>311</v>
      </c>
      <c r="T20" s="1">
        <v>36</v>
      </c>
      <c r="U20" s="1">
        <v>1</v>
      </c>
      <c r="V20" s="5">
        <f>$D$20+$D$23</f>
        <v>0</v>
      </c>
      <c r="W20" s="1">
        <v>1</v>
      </c>
    </row>
    <row r="21" spans="1:23" x14ac:dyDescent="0.3">
      <c r="A21" s="2" t="s">
        <v>180</v>
      </c>
      <c r="B21" s="2" t="s">
        <v>5</v>
      </c>
      <c r="C21" s="2" t="s">
        <v>160</v>
      </c>
      <c r="D21" s="1" t="s">
        <v>61</v>
      </c>
      <c r="E21" s="1">
        <v>0</v>
      </c>
      <c r="F21" s="1">
        <v>2012</v>
      </c>
      <c r="G21" s="2" t="s">
        <v>275</v>
      </c>
      <c r="H21" s="2" t="s">
        <v>256</v>
      </c>
      <c r="I21" s="10">
        <v>75000000</v>
      </c>
      <c r="J21" s="3">
        <v>50000000</v>
      </c>
      <c r="K21" s="3">
        <f t="shared" si="0"/>
        <v>7.6989700043360187</v>
      </c>
      <c r="L21" s="2" t="s">
        <v>312</v>
      </c>
      <c r="M21" s="1">
        <v>58</v>
      </c>
      <c r="N21" s="1">
        <v>0</v>
      </c>
      <c r="O21" s="1">
        <v>3</v>
      </c>
      <c r="P21" s="2" t="s">
        <v>322</v>
      </c>
      <c r="Q21" s="1">
        <v>47</v>
      </c>
      <c r="R21" s="1">
        <v>0</v>
      </c>
      <c r="S21" s="2" t="s">
        <v>313</v>
      </c>
      <c r="T21" s="1">
        <v>46</v>
      </c>
      <c r="U21" s="1">
        <v>0</v>
      </c>
      <c r="V21" s="5">
        <f>$D$21+$D$22</f>
        <v>0</v>
      </c>
      <c r="W21" s="1">
        <v>1</v>
      </c>
    </row>
    <row r="22" spans="1:23" x14ac:dyDescent="0.3">
      <c r="A22" s="2" t="s">
        <v>161</v>
      </c>
      <c r="B22" s="2" t="s">
        <v>25</v>
      </c>
      <c r="C22" s="2" t="s">
        <v>160</v>
      </c>
      <c r="D22" s="1" t="s">
        <v>61</v>
      </c>
      <c r="E22" s="1">
        <v>0</v>
      </c>
      <c r="F22" s="1">
        <v>2012</v>
      </c>
      <c r="G22" s="2" t="s">
        <v>275</v>
      </c>
      <c r="H22" s="2" t="s">
        <v>256</v>
      </c>
      <c r="I22" s="10">
        <v>75000000</v>
      </c>
      <c r="J22" s="3">
        <v>50000000</v>
      </c>
      <c r="K22" s="3">
        <f t="shared" si="0"/>
        <v>7.6989700043360187</v>
      </c>
      <c r="L22" s="2" t="s">
        <v>312</v>
      </c>
      <c r="M22" s="1">
        <v>58</v>
      </c>
      <c r="N22" s="1">
        <v>0</v>
      </c>
      <c r="O22" s="1">
        <v>3</v>
      </c>
      <c r="P22" s="2" t="s">
        <v>322</v>
      </c>
      <c r="Q22" s="1">
        <v>47</v>
      </c>
      <c r="R22" s="1">
        <v>0</v>
      </c>
      <c r="S22" s="2" t="s">
        <v>313</v>
      </c>
      <c r="T22" s="1">
        <v>46</v>
      </c>
      <c r="U22" s="1">
        <v>0</v>
      </c>
      <c r="V22" s="5">
        <f>$D$21+$D$22</f>
        <v>0</v>
      </c>
      <c r="W22" s="1">
        <v>1</v>
      </c>
    </row>
    <row r="23" spans="1:23" x14ac:dyDescent="0.3">
      <c r="A23" s="2" t="s">
        <v>162</v>
      </c>
      <c r="B23" s="2" t="s">
        <v>9</v>
      </c>
      <c r="C23" s="2" t="s">
        <v>139</v>
      </c>
      <c r="D23" s="1" t="s">
        <v>61</v>
      </c>
      <c r="E23" s="1">
        <v>0</v>
      </c>
      <c r="F23" s="1">
        <v>2012</v>
      </c>
      <c r="G23" s="2" t="s">
        <v>274</v>
      </c>
      <c r="H23" s="2" t="s">
        <v>29</v>
      </c>
      <c r="I23" s="10">
        <v>452911.57440690149</v>
      </c>
      <c r="J23" s="3">
        <v>70000000</v>
      </c>
      <c r="K23" s="3">
        <f t="shared" si="0"/>
        <v>7.8450980400142569</v>
      </c>
      <c r="L23" s="2" t="s">
        <v>321</v>
      </c>
      <c r="M23" s="1">
        <v>35</v>
      </c>
      <c r="N23" s="1">
        <v>0</v>
      </c>
      <c r="O23" s="1">
        <v>5</v>
      </c>
      <c r="P23" s="2" t="s">
        <v>310</v>
      </c>
      <c r="Q23" s="1">
        <v>49</v>
      </c>
      <c r="R23" s="1">
        <v>0</v>
      </c>
      <c r="S23" s="2" t="s">
        <v>311</v>
      </c>
      <c r="T23" s="1">
        <v>36</v>
      </c>
      <c r="U23" s="1">
        <v>1</v>
      </c>
      <c r="V23" s="5">
        <f>$D$20+$D$23</f>
        <v>0</v>
      </c>
      <c r="W23" s="1">
        <v>1</v>
      </c>
    </row>
    <row r="24" spans="1:23" x14ac:dyDescent="0.3">
      <c r="A24" s="2" t="s">
        <v>181</v>
      </c>
      <c r="B24" s="2" t="s">
        <v>49</v>
      </c>
      <c r="C24" s="2" t="s">
        <v>136</v>
      </c>
      <c r="D24" s="1" t="s">
        <v>61</v>
      </c>
      <c r="E24" s="1">
        <v>303</v>
      </c>
      <c r="F24" s="1">
        <v>2012</v>
      </c>
      <c r="G24" s="2" t="s">
        <v>263</v>
      </c>
      <c r="H24" s="2" t="s">
        <v>29</v>
      </c>
      <c r="I24" s="10">
        <v>452911.57440690149</v>
      </c>
      <c r="J24" s="3">
        <v>70000000</v>
      </c>
      <c r="K24" s="3">
        <f t="shared" si="0"/>
        <v>7.8450980400142569</v>
      </c>
      <c r="L24" s="2" t="s">
        <v>317</v>
      </c>
      <c r="M24" s="1">
        <v>39</v>
      </c>
      <c r="N24" s="1">
        <v>0</v>
      </c>
      <c r="O24" s="1">
        <v>2</v>
      </c>
      <c r="P24" s="2" t="s">
        <v>284</v>
      </c>
      <c r="Q24" s="1">
        <v>4</v>
      </c>
      <c r="R24" s="1">
        <v>0</v>
      </c>
      <c r="S24" s="2" t="s">
        <v>326</v>
      </c>
      <c r="T24" s="1">
        <v>43</v>
      </c>
      <c r="U24" s="1">
        <v>0</v>
      </c>
      <c r="V24" s="5">
        <f>$D$4+$D$9+$D$24</f>
        <v>303</v>
      </c>
      <c r="W24" s="1">
        <v>0</v>
      </c>
    </row>
    <row r="25" spans="1:23" x14ac:dyDescent="0.3">
      <c r="A25" s="2" t="s">
        <v>182</v>
      </c>
      <c r="B25" s="2" t="s">
        <v>183</v>
      </c>
      <c r="C25" s="2" t="s">
        <v>184</v>
      </c>
      <c r="D25" s="1" t="s">
        <v>61</v>
      </c>
      <c r="E25" s="1">
        <v>0</v>
      </c>
      <c r="F25" s="1">
        <v>2012</v>
      </c>
      <c r="G25" s="2" t="s">
        <v>271</v>
      </c>
      <c r="H25" s="2" t="s">
        <v>256</v>
      </c>
      <c r="I25" s="10">
        <v>75000000</v>
      </c>
      <c r="J25" s="3">
        <v>25000000</v>
      </c>
      <c r="K25" s="3">
        <f t="shared" si="0"/>
        <v>7.3979400086720375</v>
      </c>
      <c r="L25" s="2" t="s">
        <v>320</v>
      </c>
      <c r="M25" s="1">
        <v>53</v>
      </c>
      <c r="N25" s="1">
        <v>0</v>
      </c>
      <c r="O25" s="1">
        <v>24</v>
      </c>
      <c r="P25" s="7" t="s">
        <v>315</v>
      </c>
      <c r="Q25" s="8">
        <v>41</v>
      </c>
      <c r="R25" s="1">
        <v>0</v>
      </c>
      <c r="S25" s="2" t="s">
        <v>315</v>
      </c>
      <c r="T25" s="1">
        <v>41</v>
      </c>
      <c r="U25" s="1">
        <v>0</v>
      </c>
      <c r="V25" s="5">
        <f>$D$25+$D$26</f>
        <v>0</v>
      </c>
      <c r="W25" s="1">
        <v>1</v>
      </c>
    </row>
    <row r="26" spans="1:23" x14ac:dyDescent="0.3">
      <c r="A26" s="2" t="s">
        <v>185</v>
      </c>
      <c r="B26" s="2" t="s">
        <v>28</v>
      </c>
      <c r="C26" s="2" t="s">
        <v>184</v>
      </c>
      <c r="D26" s="1" t="s">
        <v>61</v>
      </c>
      <c r="E26" s="1">
        <v>0</v>
      </c>
      <c r="F26" s="1">
        <v>2012</v>
      </c>
      <c r="G26" s="2" t="s">
        <v>271</v>
      </c>
      <c r="H26" s="2" t="s">
        <v>256</v>
      </c>
      <c r="I26" s="10">
        <v>75000000</v>
      </c>
      <c r="J26" s="3">
        <v>25000000</v>
      </c>
      <c r="K26" s="3">
        <f t="shared" si="0"/>
        <v>7.3979400086720375</v>
      </c>
      <c r="L26" s="2" t="s">
        <v>320</v>
      </c>
      <c r="M26" s="1">
        <v>53</v>
      </c>
      <c r="N26" s="1">
        <v>0</v>
      </c>
      <c r="O26" s="1">
        <v>24</v>
      </c>
      <c r="P26" s="7" t="s">
        <v>315</v>
      </c>
      <c r="Q26" s="8">
        <v>41</v>
      </c>
      <c r="R26" s="1">
        <v>0</v>
      </c>
      <c r="S26" s="2" t="s">
        <v>315</v>
      </c>
      <c r="T26" s="1">
        <v>41</v>
      </c>
      <c r="U26" s="1">
        <v>0</v>
      </c>
      <c r="V26" s="5">
        <f>$D$25+$D$26</f>
        <v>0</v>
      </c>
      <c r="W26" s="1">
        <v>1</v>
      </c>
    </row>
    <row r="27" spans="1:23" x14ac:dyDescent="0.3">
      <c r="K27" s="3"/>
    </row>
    <row r="28" spans="1:23" x14ac:dyDescent="0.3">
      <c r="K28" s="3"/>
    </row>
  </sheetData>
  <conditionalFormatting sqref="J14:K14">
    <cfRule type="cellIs" dxfId="120" priority="19" operator="lessThan">
      <formula>1</formula>
    </cfRule>
  </conditionalFormatting>
  <conditionalFormatting sqref="J10:K10">
    <cfRule type="cellIs" dxfId="119" priority="18" operator="lessThan">
      <formula>1</formula>
    </cfRule>
  </conditionalFormatting>
  <conditionalFormatting sqref="J3:K3">
    <cfRule type="cellIs" dxfId="118" priority="17" operator="lessThan">
      <formula>1</formula>
    </cfRule>
  </conditionalFormatting>
  <conditionalFormatting sqref="J8:K8">
    <cfRule type="cellIs" dxfId="117" priority="16" operator="lessThan">
      <formula>1</formula>
    </cfRule>
  </conditionalFormatting>
  <conditionalFormatting sqref="J2:K2">
    <cfRule type="cellIs" dxfId="116" priority="15" operator="lessThan">
      <formula>1</formula>
    </cfRule>
  </conditionalFormatting>
  <conditionalFormatting sqref="J7:K7">
    <cfRule type="cellIs" dxfId="115" priority="14" operator="lessThan">
      <formula>1</formula>
    </cfRule>
  </conditionalFormatting>
  <conditionalFormatting sqref="J4:K4">
    <cfRule type="cellIs" dxfId="114" priority="13" operator="lessThan">
      <formula>1</formula>
    </cfRule>
  </conditionalFormatting>
  <conditionalFormatting sqref="J9:K9">
    <cfRule type="cellIs" dxfId="113" priority="12" operator="lessThan">
      <formula>1</formula>
    </cfRule>
  </conditionalFormatting>
  <conditionalFormatting sqref="J5:K6">
    <cfRule type="cellIs" dxfId="112" priority="11" operator="lessThan">
      <formula>1</formula>
    </cfRule>
  </conditionalFormatting>
  <conditionalFormatting sqref="J12:K12">
    <cfRule type="cellIs" dxfId="111" priority="10" operator="lessThan">
      <formula>1</formula>
    </cfRule>
  </conditionalFormatting>
  <conditionalFormatting sqref="J15:K15">
    <cfRule type="cellIs" dxfId="110" priority="9" operator="lessThan">
      <formula>1</formula>
    </cfRule>
  </conditionalFormatting>
  <conditionalFormatting sqref="J18:K19">
    <cfRule type="cellIs" dxfId="109" priority="8" operator="lessThan">
      <formula>1</formula>
    </cfRule>
  </conditionalFormatting>
  <conditionalFormatting sqref="J11:K11">
    <cfRule type="cellIs" dxfId="108" priority="7" operator="lessThan">
      <formula>1</formula>
    </cfRule>
  </conditionalFormatting>
  <conditionalFormatting sqref="J13:K13">
    <cfRule type="cellIs" dxfId="107" priority="6" operator="lessThan">
      <formula>1</formula>
    </cfRule>
  </conditionalFormatting>
  <conditionalFormatting sqref="J16:K17">
    <cfRule type="cellIs" dxfId="106" priority="5" operator="lessThan">
      <formula>1</formula>
    </cfRule>
  </conditionalFormatting>
  <conditionalFormatting sqref="J25:K26">
    <cfRule type="cellIs" dxfId="105" priority="4" operator="lessThan">
      <formula>1</formula>
    </cfRule>
  </conditionalFormatting>
  <conditionalFormatting sqref="J21:K22">
    <cfRule type="cellIs" dxfId="104" priority="3" operator="lessThan">
      <formula>1</formula>
    </cfRule>
  </conditionalFormatting>
  <conditionalFormatting sqref="J20:K20">
    <cfRule type="cellIs" dxfId="103" priority="2" operator="lessThan">
      <formula>1</formula>
    </cfRule>
  </conditionalFormatting>
  <conditionalFormatting sqref="J23:K24">
    <cfRule type="cellIs" dxfId="102" priority="1" operator="lessThan">
      <formula>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7234-6C5B-477A-9C55-D2CD8191C91E}">
  <dimension ref="A1:W24"/>
  <sheetViews>
    <sheetView topLeftCell="C1" zoomScaleNormal="100" workbookViewId="0">
      <selection activeCell="C7" sqref="A1:W24"/>
    </sheetView>
  </sheetViews>
  <sheetFormatPr defaultColWidth="38.88671875" defaultRowHeight="14.4" x14ac:dyDescent="0.3"/>
  <cols>
    <col min="1" max="1" width="48.44140625" style="2" bestFit="1" customWidth="1"/>
    <col min="2" max="2" width="11.88671875" style="2" bestFit="1" customWidth="1"/>
    <col min="3" max="3" width="24.88671875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9.44140625" style="2" bestFit="1" customWidth="1"/>
    <col min="8" max="8" width="13.44140625" style="2" bestFit="1" customWidth="1"/>
    <col min="9" max="9" width="21.88671875" style="15" customWidth="1"/>
    <col min="10" max="11" width="19.88671875" style="2" customWidth="1"/>
    <col min="12" max="12" width="20.6640625" style="2" customWidth="1"/>
    <col min="13" max="13" width="13.6640625" style="1" customWidth="1"/>
    <col min="14" max="15" width="13.44140625" style="1" customWidth="1"/>
    <col min="16" max="16" width="17" style="2" customWidth="1"/>
    <col min="17" max="17" width="12.88671875" style="1" customWidth="1"/>
    <col min="18" max="18" width="12.5546875" style="1" customWidth="1"/>
    <col min="19" max="19" width="23.6640625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38.88671875" style="1"/>
    <col min="24" max="16384" width="38.88671875" style="2"/>
  </cols>
  <sheetData>
    <row r="1" spans="1:23" s="21" customForma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16" t="s">
        <v>365</v>
      </c>
      <c r="J1" s="30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4</v>
      </c>
      <c r="B2" s="2" t="s">
        <v>5</v>
      </c>
      <c r="C2" s="2" t="s">
        <v>103</v>
      </c>
      <c r="D2" s="1" t="s">
        <v>143</v>
      </c>
      <c r="E2" s="1">
        <v>596</v>
      </c>
      <c r="F2" s="1">
        <v>2013</v>
      </c>
      <c r="G2" s="2" t="s">
        <v>262</v>
      </c>
      <c r="H2" s="2" t="s">
        <v>29</v>
      </c>
      <c r="I2" s="15">
        <v>772543.84069839376</v>
      </c>
      <c r="J2" s="3">
        <v>300000000</v>
      </c>
      <c r="K2" s="3">
        <f t="shared" ref="K2:K24" si="0">LOG(J2)</f>
        <v>8.4771212547196626</v>
      </c>
      <c r="L2" s="2" t="s">
        <v>281</v>
      </c>
      <c r="M2" s="1">
        <v>40</v>
      </c>
      <c r="N2" s="1">
        <v>0</v>
      </c>
      <c r="O2" s="1">
        <v>8</v>
      </c>
      <c r="P2" s="2" t="s">
        <v>282</v>
      </c>
      <c r="Q2" s="1">
        <v>39</v>
      </c>
      <c r="R2" s="1">
        <v>0</v>
      </c>
      <c r="S2" s="6" t="s">
        <v>330</v>
      </c>
      <c r="T2" s="9">
        <v>44</v>
      </c>
      <c r="U2" s="1">
        <v>0</v>
      </c>
      <c r="V2" s="5">
        <f>$D$2+$D$4</f>
        <v>596</v>
      </c>
      <c r="W2" s="1">
        <v>1</v>
      </c>
    </row>
    <row r="3" spans="1:23" x14ac:dyDescent="0.3">
      <c r="A3" s="2" t="s">
        <v>45</v>
      </c>
      <c r="B3" s="2" t="s">
        <v>28</v>
      </c>
      <c r="C3" s="2" t="s">
        <v>6</v>
      </c>
      <c r="D3" s="1" t="s">
        <v>144</v>
      </c>
      <c r="E3" s="1">
        <v>354</v>
      </c>
      <c r="F3" s="1">
        <v>2013</v>
      </c>
      <c r="G3" s="2" t="s">
        <v>261</v>
      </c>
      <c r="H3" s="2" t="s">
        <v>6</v>
      </c>
      <c r="I3" s="15">
        <v>1206082.2678658313</v>
      </c>
      <c r="J3" s="3">
        <v>300000000</v>
      </c>
      <c r="K3" s="3">
        <f t="shared" si="0"/>
        <v>8.4771212547196626</v>
      </c>
      <c r="L3" s="2" t="s">
        <v>278</v>
      </c>
      <c r="M3" s="1">
        <v>48</v>
      </c>
      <c r="N3" s="1">
        <v>0</v>
      </c>
      <c r="O3" s="1">
        <v>9</v>
      </c>
      <c r="P3" s="6" t="s">
        <v>284</v>
      </c>
      <c r="Q3" s="9">
        <v>45</v>
      </c>
      <c r="R3" s="1">
        <v>0</v>
      </c>
      <c r="S3" s="2" t="s">
        <v>280</v>
      </c>
      <c r="T3" s="1">
        <v>45</v>
      </c>
      <c r="U3" s="1">
        <v>0</v>
      </c>
      <c r="V3" s="5">
        <f>$D$3+$D$9</f>
        <v>354</v>
      </c>
      <c r="W3" s="1">
        <v>0</v>
      </c>
    </row>
    <row r="4" spans="1:23" x14ac:dyDescent="0.3">
      <c r="A4" s="2" t="s">
        <v>145</v>
      </c>
      <c r="B4" s="2" t="s">
        <v>14</v>
      </c>
      <c r="C4" s="2" t="s">
        <v>103</v>
      </c>
      <c r="D4" s="1" t="s">
        <v>146</v>
      </c>
      <c r="E4" s="1">
        <v>596</v>
      </c>
      <c r="F4" s="1">
        <v>2013</v>
      </c>
      <c r="G4" s="2" t="s">
        <v>262</v>
      </c>
      <c r="H4" s="2" t="s">
        <v>29</v>
      </c>
      <c r="I4" s="15">
        <v>772543.84069839376</v>
      </c>
      <c r="J4" s="3">
        <v>300000000</v>
      </c>
      <c r="K4" s="3">
        <f t="shared" si="0"/>
        <v>8.4771212547196626</v>
      </c>
      <c r="L4" s="2" t="s">
        <v>281</v>
      </c>
      <c r="M4" s="1">
        <v>40</v>
      </c>
      <c r="N4" s="1">
        <v>0</v>
      </c>
      <c r="O4" s="1">
        <v>8</v>
      </c>
      <c r="P4" s="2" t="s">
        <v>282</v>
      </c>
      <c r="Q4" s="1">
        <v>39</v>
      </c>
      <c r="R4" s="1">
        <v>0</v>
      </c>
      <c r="S4" s="6" t="s">
        <v>330</v>
      </c>
      <c r="T4" s="9">
        <v>44</v>
      </c>
      <c r="U4" s="1">
        <v>0</v>
      </c>
      <c r="V4" s="5">
        <f>$D$2+$D$4</f>
        <v>596</v>
      </c>
      <c r="W4" s="1">
        <v>1</v>
      </c>
    </row>
    <row r="5" spans="1:23" x14ac:dyDescent="0.3">
      <c r="A5" s="2" t="s">
        <v>0</v>
      </c>
      <c r="B5" s="2" t="s">
        <v>1</v>
      </c>
      <c r="C5" s="2" t="s">
        <v>2</v>
      </c>
      <c r="D5" s="1" t="s">
        <v>147</v>
      </c>
      <c r="E5" s="1">
        <v>360</v>
      </c>
      <c r="F5" s="1">
        <v>2013</v>
      </c>
      <c r="G5" s="2" t="s">
        <v>260</v>
      </c>
      <c r="H5" s="2" t="s">
        <v>2</v>
      </c>
      <c r="I5" s="15">
        <v>1033632.4558653213</v>
      </c>
      <c r="J5" s="3">
        <v>224549752.43007106</v>
      </c>
      <c r="K5" s="3">
        <f t="shared" si="0"/>
        <v>8.3513125805819293</v>
      </c>
      <c r="L5" s="2" t="s">
        <v>328</v>
      </c>
      <c r="M5" s="1">
        <v>41</v>
      </c>
      <c r="N5" s="1">
        <v>0</v>
      </c>
      <c r="O5" s="1">
        <v>4</v>
      </c>
      <c r="P5" s="2" t="s">
        <v>327</v>
      </c>
      <c r="Q5" s="1">
        <v>54</v>
      </c>
      <c r="R5" s="1">
        <v>0</v>
      </c>
      <c r="S5" s="2" t="s">
        <v>285</v>
      </c>
      <c r="T5" s="1">
        <v>39</v>
      </c>
      <c r="U5" s="1">
        <v>0</v>
      </c>
      <c r="V5" s="5">
        <f>$D$5+$D$7</f>
        <v>360</v>
      </c>
      <c r="W5" s="1">
        <v>0</v>
      </c>
    </row>
    <row r="6" spans="1:23" x14ac:dyDescent="0.3">
      <c r="A6" s="2" t="s">
        <v>11</v>
      </c>
      <c r="B6" s="2" t="s">
        <v>9</v>
      </c>
      <c r="C6" s="2" t="s">
        <v>136</v>
      </c>
      <c r="D6" s="1" t="s">
        <v>148</v>
      </c>
      <c r="E6" s="1">
        <v>315</v>
      </c>
      <c r="F6" s="1">
        <v>2013</v>
      </c>
      <c r="G6" s="2" t="s">
        <v>263</v>
      </c>
      <c r="H6" s="2" t="s">
        <v>29</v>
      </c>
      <c r="I6" s="15">
        <v>772543.84069839376</v>
      </c>
      <c r="J6" s="3">
        <v>155000000</v>
      </c>
      <c r="K6" s="3">
        <f t="shared" si="0"/>
        <v>8.1903316981702918</v>
      </c>
      <c r="L6" s="2" t="s">
        <v>317</v>
      </c>
      <c r="M6" s="1">
        <v>40</v>
      </c>
      <c r="N6" s="1">
        <v>0</v>
      </c>
      <c r="O6" s="1">
        <v>3</v>
      </c>
      <c r="P6" s="7" t="s">
        <v>326</v>
      </c>
      <c r="Q6" s="8">
        <v>44</v>
      </c>
      <c r="R6" s="1">
        <v>0</v>
      </c>
      <c r="S6" s="2" t="s">
        <v>326</v>
      </c>
      <c r="T6" s="1">
        <v>44</v>
      </c>
      <c r="U6" s="1">
        <v>0</v>
      </c>
      <c r="V6" s="5">
        <f>$D$6+$D$8+$D$22</f>
        <v>315</v>
      </c>
      <c r="W6" s="1">
        <v>0</v>
      </c>
    </row>
    <row r="7" spans="1:23" x14ac:dyDescent="0.3">
      <c r="A7" s="2" t="s">
        <v>71</v>
      </c>
      <c r="B7" s="2" t="s">
        <v>5</v>
      </c>
      <c r="C7" s="2" t="s">
        <v>2</v>
      </c>
      <c r="D7" s="1" t="s">
        <v>149</v>
      </c>
      <c r="E7" s="1">
        <v>360</v>
      </c>
      <c r="F7" s="1">
        <v>2013</v>
      </c>
      <c r="G7" s="2" t="s">
        <v>260</v>
      </c>
      <c r="H7" s="2" t="s">
        <v>2</v>
      </c>
      <c r="I7" s="15">
        <v>1033632.4558653213</v>
      </c>
      <c r="J7" s="3">
        <v>224549752.43007106</v>
      </c>
      <c r="K7" s="3">
        <f t="shared" si="0"/>
        <v>8.3513125805819293</v>
      </c>
      <c r="L7" s="2" t="s">
        <v>328</v>
      </c>
      <c r="M7" s="1">
        <v>41</v>
      </c>
      <c r="N7" s="1">
        <v>0</v>
      </c>
      <c r="O7" s="1">
        <v>4</v>
      </c>
      <c r="P7" s="2" t="s">
        <v>327</v>
      </c>
      <c r="Q7" s="1">
        <v>54</v>
      </c>
      <c r="R7" s="1">
        <v>0</v>
      </c>
      <c r="S7" s="2" t="s">
        <v>285</v>
      </c>
      <c r="T7" s="1">
        <v>39</v>
      </c>
      <c r="U7" s="1">
        <v>0</v>
      </c>
      <c r="V7" s="5">
        <f>$D$5+$D$7</f>
        <v>360</v>
      </c>
      <c r="W7" s="1">
        <v>0</v>
      </c>
    </row>
    <row r="8" spans="1:23" x14ac:dyDescent="0.3">
      <c r="A8" s="2" t="s">
        <v>39</v>
      </c>
      <c r="B8" s="2" t="s">
        <v>25</v>
      </c>
      <c r="C8" s="2" t="s">
        <v>136</v>
      </c>
      <c r="D8" s="1" t="s">
        <v>150</v>
      </c>
      <c r="E8" s="1">
        <v>315</v>
      </c>
      <c r="F8" s="1">
        <v>2013</v>
      </c>
      <c r="G8" s="2" t="s">
        <v>263</v>
      </c>
      <c r="H8" s="2" t="s">
        <v>29</v>
      </c>
      <c r="I8" s="15">
        <v>772543.84069839376</v>
      </c>
      <c r="J8" s="3">
        <v>155000000</v>
      </c>
      <c r="K8" s="3">
        <f t="shared" si="0"/>
        <v>8.1903316981702918</v>
      </c>
      <c r="L8" s="2" t="s">
        <v>317</v>
      </c>
      <c r="M8" s="1">
        <v>40</v>
      </c>
      <c r="N8" s="1">
        <v>0</v>
      </c>
      <c r="O8" s="1">
        <v>3</v>
      </c>
      <c r="P8" s="7" t="s">
        <v>326</v>
      </c>
      <c r="Q8" s="8">
        <v>44</v>
      </c>
      <c r="R8" s="1">
        <v>0</v>
      </c>
      <c r="S8" s="2" t="s">
        <v>326</v>
      </c>
      <c r="T8" s="1">
        <v>44</v>
      </c>
      <c r="U8" s="1">
        <v>0</v>
      </c>
      <c r="V8" s="5">
        <f>$D$6+$D$8+$D$22</f>
        <v>315</v>
      </c>
      <c r="W8" s="1">
        <v>0</v>
      </c>
    </row>
    <row r="9" spans="1:23" x14ac:dyDescent="0.3">
      <c r="A9" s="2" t="s">
        <v>33</v>
      </c>
      <c r="B9" s="2" t="s">
        <v>34</v>
      </c>
      <c r="C9" s="2" t="s">
        <v>6</v>
      </c>
      <c r="D9" s="1" t="s">
        <v>151</v>
      </c>
      <c r="E9" s="1">
        <v>354</v>
      </c>
      <c r="F9" s="1">
        <v>2013</v>
      </c>
      <c r="G9" s="2" t="s">
        <v>261</v>
      </c>
      <c r="H9" s="2" t="s">
        <v>6</v>
      </c>
      <c r="I9" s="15">
        <v>1206082.2678658313</v>
      </c>
      <c r="J9" s="3">
        <v>300000000</v>
      </c>
      <c r="K9" s="3">
        <f t="shared" si="0"/>
        <v>8.4771212547196626</v>
      </c>
      <c r="L9" s="2" t="s">
        <v>278</v>
      </c>
      <c r="M9" s="1">
        <v>48</v>
      </c>
      <c r="N9" s="1">
        <v>0</v>
      </c>
      <c r="O9" s="1">
        <v>9</v>
      </c>
      <c r="P9" s="6" t="s">
        <v>284</v>
      </c>
      <c r="Q9" s="9">
        <v>45</v>
      </c>
      <c r="R9" s="1">
        <v>0</v>
      </c>
      <c r="S9" s="2" t="s">
        <v>280</v>
      </c>
      <c r="T9" s="1">
        <v>45</v>
      </c>
      <c r="U9" s="1">
        <v>0</v>
      </c>
      <c r="V9" s="5">
        <f>$D$3+$D$9</f>
        <v>354</v>
      </c>
      <c r="W9" s="1">
        <v>0</v>
      </c>
    </row>
    <row r="10" spans="1:23" x14ac:dyDescent="0.3">
      <c r="A10" s="2" t="s">
        <v>87</v>
      </c>
      <c r="B10" s="2" t="s">
        <v>1</v>
      </c>
      <c r="C10" s="2" t="s">
        <v>129</v>
      </c>
      <c r="D10" s="1" t="s">
        <v>152</v>
      </c>
      <c r="E10" s="1">
        <v>122</v>
      </c>
      <c r="F10" s="1">
        <v>2013</v>
      </c>
      <c r="G10" s="2" t="s">
        <v>265</v>
      </c>
      <c r="H10" s="2" t="s">
        <v>2</v>
      </c>
      <c r="I10" s="15">
        <v>1033632.4558653213</v>
      </c>
      <c r="J10" s="3">
        <v>235500526.93242902</v>
      </c>
      <c r="K10" s="3">
        <f t="shared" si="0"/>
        <v>8.3719918831999056</v>
      </c>
      <c r="L10" s="2" t="s">
        <v>283</v>
      </c>
      <c r="M10" s="1">
        <v>55</v>
      </c>
      <c r="N10" s="1">
        <v>0</v>
      </c>
      <c r="O10" s="1">
        <v>31</v>
      </c>
      <c r="P10" s="2" t="s">
        <v>329</v>
      </c>
      <c r="Q10" s="1">
        <v>50</v>
      </c>
      <c r="R10" s="1">
        <v>0</v>
      </c>
      <c r="S10" s="7" t="s">
        <v>288</v>
      </c>
      <c r="T10" s="8">
        <v>50</v>
      </c>
      <c r="U10" s="1">
        <v>0</v>
      </c>
      <c r="V10" s="5">
        <f>$D$10+$D$12</f>
        <v>122</v>
      </c>
      <c r="W10" s="1">
        <v>1</v>
      </c>
    </row>
    <row r="11" spans="1:23" x14ac:dyDescent="0.3">
      <c r="A11" s="2" t="s">
        <v>31</v>
      </c>
      <c r="B11" s="2" t="s">
        <v>5</v>
      </c>
      <c r="C11" s="2" t="s">
        <v>54</v>
      </c>
      <c r="D11" s="1" t="s">
        <v>109</v>
      </c>
      <c r="E11" s="1">
        <v>57</v>
      </c>
      <c r="F11" s="1">
        <v>2013</v>
      </c>
      <c r="G11" s="2" t="s">
        <v>269</v>
      </c>
      <c r="H11" s="2" t="s">
        <v>6</v>
      </c>
      <c r="I11" s="15">
        <v>1206082.2678658313</v>
      </c>
      <c r="J11" s="3">
        <v>117750263.46621451</v>
      </c>
      <c r="K11" s="3">
        <f t="shared" si="0"/>
        <v>8.0709618875359244</v>
      </c>
      <c r="L11" s="2" t="s">
        <v>324</v>
      </c>
      <c r="M11" s="1">
        <v>42</v>
      </c>
      <c r="N11" s="1">
        <v>1</v>
      </c>
      <c r="O11" s="1">
        <v>13</v>
      </c>
      <c r="P11" s="2" t="s">
        <v>325</v>
      </c>
      <c r="Q11" s="1">
        <v>39</v>
      </c>
      <c r="R11" s="1">
        <v>0</v>
      </c>
      <c r="S11" s="2" t="s">
        <v>305</v>
      </c>
      <c r="T11" s="1">
        <v>61</v>
      </c>
      <c r="U11" s="1">
        <v>0</v>
      </c>
      <c r="V11" s="5">
        <f>$D$11+$D$17</f>
        <v>57</v>
      </c>
      <c r="W11" s="1">
        <v>1</v>
      </c>
    </row>
    <row r="12" spans="1:23" x14ac:dyDescent="0.3">
      <c r="A12" s="2" t="s">
        <v>20</v>
      </c>
      <c r="B12" s="2" t="s">
        <v>21</v>
      </c>
      <c r="C12" s="2" t="s">
        <v>129</v>
      </c>
      <c r="D12" s="1" t="s">
        <v>111</v>
      </c>
      <c r="E12" s="1">
        <v>122</v>
      </c>
      <c r="F12" s="1">
        <v>2013</v>
      </c>
      <c r="G12" s="2" t="s">
        <v>265</v>
      </c>
      <c r="H12" s="2" t="s">
        <v>2</v>
      </c>
      <c r="I12" s="15">
        <v>1033632.4558653213</v>
      </c>
      <c r="J12" s="3">
        <v>235500526.93242902</v>
      </c>
      <c r="K12" s="3">
        <f t="shared" si="0"/>
        <v>8.3719918831999056</v>
      </c>
      <c r="L12" s="2" t="s">
        <v>283</v>
      </c>
      <c r="M12" s="1">
        <v>55</v>
      </c>
      <c r="N12" s="1">
        <v>0</v>
      </c>
      <c r="O12" s="1">
        <v>31</v>
      </c>
      <c r="P12" s="2" t="s">
        <v>329</v>
      </c>
      <c r="Q12" s="1">
        <v>50</v>
      </c>
      <c r="R12" s="1">
        <v>0</v>
      </c>
      <c r="S12" s="7" t="s">
        <v>288</v>
      </c>
      <c r="T12" s="8">
        <v>50</v>
      </c>
      <c r="U12" s="1">
        <v>0</v>
      </c>
      <c r="V12" s="5">
        <f>$D$10+$D$12</f>
        <v>122</v>
      </c>
      <c r="W12" s="1">
        <v>1</v>
      </c>
    </row>
    <row r="13" spans="1:23" x14ac:dyDescent="0.3">
      <c r="A13" s="2" t="s">
        <v>153</v>
      </c>
      <c r="B13" s="2" t="s">
        <v>1</v>
      </c>
      <c r="C13" s="2" t="s">
        <v>22</v>
      </c>
      <c r="D13" s="1" t="s">
        <v>154</v>
      </c>
      <c r="E13" s="1">
        <v>77</v>
      </c>
      <c r="F13" s="1">
        <v>2013</v>
      </c>
      <c r="G13" s="2" t="s">
        <v>267</v>
      </c>
      <c r="H13" s="2" t="s">
        <v>2</v>
      </c>
      <c r="I13" s="15">
        <v>1033632.4558653213</v>
      </c>
      <c r="J13" s="3">
        <v>117750263.46621451</v>
      </c>
      <c r="K13" s="3">
        <f t="shared" si="0"/>
        <v>8.0709618875359244</v>
      </c>
      <c r="L13" s="2" t="s">
        <v>289</v>
      </c>
      <c r="M13" s="1">
        <v>49</v>
      </c>
      <c r="N13" s="1">
        <v>0</v>
      </c>
      <c r="O13" s="1">
        <v>15</v>
      </c>
      <c r="P13" s="2" t="s">
        <v>316</v>
      </c>
      <c r="Q13" s="1">
        <v>48</v>
      </c>
      <c r="R13" s="1">
        <v>0</v>
      </c>
      <c r="S13" s="2" t="s">
        <v>291</v>
      </c>
      <c r="T13" s="1">
        <v>57</v>
      </c>
      <c r="U13" s="1">
        <v>0</v>
      </c>
      <c r="V13" s="5">
        <f>$D$12+$D$14</f>
        <v>78</v>
      </c>
      <c r="W13" s="1">
        <v>1</v>
      </c>
    </row>
    <row r="14" spans="1:23" x14ac:dyDescent="0.3">
      <c r="A14" s="2" t="s">
        <v>138</v>
      </c>
      <c r="B14" s="2" t="s">
        <v>5</v>
      </c>
      <c r="C14" s="2" t="s">
        <v>22</v>
      </c>
      <c r="D14" s="1" t="s">
        <v>85</v>
      </c>
      <c r="E14" s="1">
        <v>77</v>
      </c>
      <c r="F14" s="1">
        <v>2013</v>
      </c>
      <c r="G14" s="2" t="s">
        <v>267</v>
      </c>
      <c r="H14" s="2" t="s">
        <v>2</v>
      </c>
      <c r="I14" s="15">
        <v>1033632.4558653213</v>
      </c>
      <c r="J14" s="3">
        <v>117750263.46621451</v>
      </c>
      <c r="K14" s="3">
        <f t="shared" si="0"/>
        <v>8.0709618875359244</v>
      </c>
      <c r="L14" s="2" t="s">
        <v>289</v>
      </c>
      <c r="M14" s="1">
        <v>49</v>
      </c>
      <c r="N14" s="1">
        <v>0</v>
      </c>
      <c r="O14" s="1">
        <v>15</v>
      </c>
      <c r="P14" s="2" t="s">
        <v>316</v>
      </c>
      <c r="Q14" s="1">
        <v>48</v>
      </c>
      <c r="R14" s="1">
        <v>0</v>
      </c>
      <c r="S14" s="2" t="s">
        <v>291</v>
      </c>
      <c r="T14" s="1">
        <v>57</v>
      </c>
      <c r="U14" s="1">
        <v>0</v>
      </c>
      <c r="V14" s="5">
        <f>$D$12+$D$14</f>
        <v>78</v>
      </c>
      <c r="W14" s="1">
        <v>1</v>
      </c>
    </row>
    <row r="15" spans="1:23" x14ac:dyDescent="0.3">
      <c r="A15" s="2" t="s">
        <v>13</v>
      </c>
      <c r="B15" s="2" t="s">
        <v>14</v>
      </c>
      <c r="C15" s="2" t="s">
        <v>155</v>
      </c>
      <c r="D15" s="1" t="s">
        <v>156</v>
      </c>
      <c r="E15" s="1">
        <v>33</v>
      </c>
      <c r="F15" s="1">
        <v>2013</v>
      </c>
      <c r="G15" s="2" t="s">
        <v>268</v>
      </c>
      <c r="H15" s="2" t="s">
        <v>6</v>
      </c>
      <c r="I15" s="15">
        <v>1206082.2678658313</v>
      </c>
      <c r="J15" s="3">
        <v>117750263.46621451</v>
      </c>
      <c r="K15" s="3">
        <f t="shared" si="0"/>
        <v>8.0709618875359244</v>
      </c>
      <c r="L15" s="2" t="s">
        <v>294</v>
      </c>
      <c r="M15" s="1">
        <v>57</v>
      </c>
      <c r="N15" s="1">
        <v>0</v>
      </c>
      <c r="O15" s="1">
        <v>13</v>
      </c>
      <c r="P15" s="2" t="s">
        <v>290</v>
      </c>
      <c r="Q15" s="1">
        <v>41</v>
      </c>
      <c r="R15" s="1">
        <v>0</v>
      </c>
      <c r="S15" s="2" t="s">
        <v>331</v>
      </c>
      <c r="T15" s="1">
        <v>42</v>
      </c>
      <c r="U15" s="1">
        <v>0</v>
      </c>
      <c r="V15" s="5">
        <f>$D$15+$D$16</f>
        <v>33</v>
      </c>
      <c r="W15" s="1">
        <v>1</v>
      </c>
    </row>
    <row r="16" spans="1:23" x14ac:dyDescent="0.3">
      <c r="A16" s="2" t="s">
        <v>134</v>
      </c>
      <c r="B16" s="2" t="s">
        <v>25</v>
      </c>
      <c r="C16" s="2" t="s">
        <v>155</v>
      </c>
      <c r="D16" s="1" t="s">
        <v>50</v>
      </c>
      <c r="E16" s="1">
        <v>33</v>
      </c>
      <c r="F16" s="1">
        <v>2013</v>
      </c>
      <c r="G16" s="2" t="s">
        <v>268</v>
      </c>
      <c r="H16" s="2" t="s">
        <v>6</v>
      </c>
      <c r="I16" s="15">
        <v>1206082.2678658313</v>
      </c>
      <c r="J16" s="3">
        <v>117750263.46621451</v>
      </c>
      <c r="K16" s="3">
        <f t="shared" si="0"/>
        <v>8.0709618875359244</v>
      </c>
      <c r="L16" s="2" t="s">
        <v>294</v>
      </c>
      <c r="M16" s="1">
        <v>57</v>
      </c>
      <c r="N16" s="1">
        <v>0</v>
      </c>
      <c r="O16" s="1">
        <v>13</v>
      </c>
      <c r="P16" s="2" t="s">
        <v>290</v>
      </c>
      <c r="Q16" s="1">
        <v>41</v>
      </c>
      <c r="R16" s="1">
        <v>0</v>
      </c>
      <c r="S16" s="2" t="s">
        <v>331</v>
      </c>
      <c r="T16" s="1">
        <v>42</v>
      </c>
      <c r="U16" s="1">
        <v>0</v>
      </c>
      <c r="V16" s="5">
        <f>$D$15+$D$16</f>
        <v>33</v>
      </c>
      <c r="W16" s="1">
        <v>1</v>
      </c>
    </row>
    <row r="17" spans="1:23" x14ac:dyDescent="0.3">
      <c r="A17" s="2" t="s">
        <v>94</v>
      </c>
      <c r="B17" s="2" t="s">
        <v>21</v>
      </c>
      <c r="C17" s="2" t="s">
        <v>54</v>
      </c>
      <c r="D17" s="1" t="s">
        <v>157</v>
      </c>
      <c r="E17" s="1">
        <v>57</v>
      </c>
      <c r="F17" s="1">
        <v>2013</v>
      </c>
      <c r="G17" s="2" t="s">
        <v>269</v>
      </c>
      <c r="H17" s="2" t="s">
        <v>6</v>
      </c>
      <c r="I17" s="15">
        <v>1206082.2678658313</v>
      </c>
      <c r="J17" s="3">
        <v>117750263.46621451</v>
      </c>
      <c r="K17" s="3">
        <f t="shared" si="0"/>
        <v>8.0709618875359244</v>
      </c>
      <c r="L17" s="2" t="s">
        <v>324</v>
      </c>
      <c r="M17" s="1">
        <v>42</v>
      </c>
      <c r="N17" s="1">
        <v>1</v>
      </c>
      <c r="O17" s="1">
        <v>13</v>
      </c>
      <c r="P17" s="2" t="s">
        <v>325</v>
      </c>
      <c r="Q17" s="1">
        <v>39</v>
      </c>
      <c r="R17" s="1">
        <v>0</v>
      </c>
      <c r="S17" s="2" t="s">
        <v>305</v>
      </c>
      <c r="T17" s="1">
        <v>61</v>
      </c>
      <c r="U17" s="1">
        <v>0</v>
      </c>
      <c r="V17" s="5">
        <f>$D$11+$D$17</f>
        <v>57</v>
      </c>
      <c r="W17" s="1">
        <v>1</v>
      </c>
    </row>
    <row r="18" spans="1:23" x14ac:dyDescent="0.3">
      <c r="A18" s="2" t="s">
        <v>8</v>
      </c>
      <c r="B18" s="2" t="s">
        <v>9</v>
      </c>
      <c r="C18" s="2" t="s">
        <v>158</v>
      </c>
      <c r="D18" s="1" t="s">
        <v>159</v>
      </c>
      <c r="E18" s="1">
        <v>5</v>
      </c>
      <c r="F18" s="1">
        <v>2013</v>
      </c>
      <c r="G18" s="2" t="s">
        <v>270</v>
      </c>
      <c r="H18" s="2" t="s">
        <v>29</v>
      </c>
      <c r="I18" s="15">
        <v>772543.84069839376</v>
      </c>
      <c r="J18" s="3">
        <v>182000000</v>
      </c>
      <c r="K18" s="3">
        <f t="shared" si="0"/>
        <v>8.2600713879850751</v>
      </c>
      <c r="L18" s="2" t="s">
        <v>359</v>
      </c>
      <c r="M18" s="1">
        <v>37</v>
      </c>
      <c r="N18" s="1">
        <v>1</v>
      </c>
      <c r="O18" s="1">
        <v>11</v>
      </c>
      <c r="P18" s="2" t="s">
        <v>332</v>
      </c>
      <c r="Q18" s="1">
        <v>60</v>
      </c>
      <c r="R18" s="1">
        <v>0</v>
      </c>
      <c r="S18" s="2" t="s">
        <v>319</v>
      </c>
      <c r="T18" s="1">
        <v>45</v>
      </c>
      <c r="U18" s="1">
        <v>0</v>
      </c>
      <c r="V18" s="5">
        <f>$D$18+$D$19</f>
        <v>5</v>
      </c>
      <c r="W18" s="1">
        <v>1</v>
      </c>
    </row>
    <row r="19" spans="1:23" x14ac:dyDescent="0.3">
      <c r="A19" s="2" t="s">
        <v>113</v>
      </c>
      <c r="B19" s="2" t="s">
        <v>114</v>
      </c>
      <c r="C19" s="2" t="s">
        <v>158</v>
      </c>
      <c r="D19" s="1" t="s">
        <v>92</v>
      </c>
      <c r="E19" s="1">
        <v>5</v>
      </c>
      <c r="F19" s="1">
        <v>2013</v>
      </c>
      <c r="G19" s="2" t="s">
        <v>270</v>
      </c>
      <c r="H19" s="2" t="s">
        <v>29</v>
      </c>
      <c r="I19" s="15">
        <v>772543.84069839376</v>
      </c>
      <c r="J19" s="3">
        <v>182000000</v>
      </c>
      <c r="K19" s="3">
        <f t="shared" si="0"/>
        <v>8.2600713879850751</v>
      </c>
      <c r="L19" s="2" t="s">
        <v>359</v>
      </c>
      <c r="M19" s="1">
        <v>37</v>
      </c>
      <c r="N19" s="1">
        <v>1</v>
      </c>
      <c r="O19" s="1">
        <v>11</v>
      </c>
      <c r="P19" s="2" t="s">
        <v>332</v>
      </c>
      <c r="Q19" s="1">
        <v>60</v>
      </c>
      <c r="R19" s="1">
        <v>0</v>
      </c>
      <c r="S19" s="2" t="s">
        <v>319</v>
      </c>
      <c r="T19" s="1">
        <v>45</v>
      </c>
      <c r="U19" s="1">
        <v>0</v>
      </c>
      <c r="V19" s="5">
        <f>$D$18+$D$19</f>
        <v>5</v>
      </c>
      <c r="W19" s="1">
        <v>1</v>
      </c>
    </row>
    <row r="20" spans="1:23" x14ac:dyDescent="0.3">
      <c r="A20" s="2" t="s">
        <v>137</v>
      </c>
      <c r="B20" s="2" t="s">
        <v>25</v>
      </c>
      <c r="C20" s="2" t="s">
        <v>160</v>
      </c>
      <c r="D20" s="1" t="s">
        <v>61</v>
      </c>
      <c r="E20" s="1">
        <v>0</v>
      </c>
      <c r="F20" s="1">
        <v>2013</v>
      </c>
      <c r="G20" s="2" t="s">
        <v>275</v>
      </c>
      <c r="H20" s="2" t="s">
        <v>256</v>
      </c>
      <c r="I20" s="14">
        <v>82425184.426350161</v>
      </c>
      <c r="J20" s="3">
        <v>82425184.426350161</v>
      </c>
      <c r="K20" s="3">
        <f t="shared" si="0"/>
        <v>7.9160599275501813</v>
      </c>
      <c r="L20" s="2" t="s">
        <v>312</v>
      </c>
      <c r="M20" s="1">
        <v>59</v>
      </c>
      <c r="N20" s="1">
        <v>0</v>
      </c>
      <c r="O20" s="1">
        <v>4</v>
      </c>
      <c r="P20" s="2" t="s">
        <v>322</v>
      </c>
      <c r="Q20" s="1">
        <v>48</v>
      </c>
      <c r="R20" s="1">
        <v>0</v>
      </c>
      <c r="S20" s="2" t="s">
        <v>313</v>
      </c>
      <c r="T20" s="1">
        <v>47</v>
      </c>
      <c r="U20" s="1">
        <v>0</v>
      </c>
      <c r="V20" s="5">
        <f>$D$20+$D$24</f>
        <v>0</v>
      </c>
      <c r="W20" s="1">
        <v>1</v>
      </c>
    </row>
    <row r="21" spans="1:23" x14ac:dyDescent="0.3">
      <c r="A21" s="2" t="s">
        <v>161</v>
      </c>
      <c r="B21" s="2" t="s">
        <v>25</v>
      </c>
      <c r="C21" s="2" t="s">
        <v>139</v>
      </c>
      <c r="D21" s="1" t="s">
        <v>61</v>
      </c>
      <c r="E21" s="1">
        <v>0</v>
      </c>
      <c r="F21" s="1">
        <v>2013</v>
      </c>
      <c r="G21" s="2" t="s">
        <v>274</v>
      </c>
      <c r="H21" s="2" t="s">
        <v>29</v>
      </c>
      <c r="I21" s="15">
        <v>772543.84069839376</v>
      </c>
      <c r="J21" s="3">
        <v>70650158.079728708</v>
      </c>
      <c r="K21" s="3">
        <f t="shared" si="0"/>
        <v>7.8491131379195682</v>
      </c>
      <c r="L21" s="2" t="s">
        <v>321</v>
      </c>
      <c r="M21" s="1">
        <v>36</v>
      </c>
      <c r="N21" s="1">
        <v>0</v>
      </c>
      <c r="O21" s="1">
        <v>6</v>
      </c>
      <c r="P21" s="2" t="s">
        <v>310</v>
      </c>
      <c r="Q21" s="1">
        <v>50</v>
      </c>
      <c r="R21" s="1">
        <v>0</v>
      </c>
      <c r="S21" s="2" t="s">
        <v>333</v>
      </c>
      <c r="T21" s="1">
        <v>45</v>
      </c>
      <c r="U21" s="1">
        <v>0</v>
      </c>
      <c r="V21" s="5">
        <f>$D$21+$D$23</f>
        <v>0</v>
      </c>
      <c r="W21" s="1">
        <v>1</v>
      </c>
    </row>
    <row r="22" spans="1:23" x14ac:dyDescent="0.3">
      <c r="A22" s="2" t="s">
        <v>162</v>
      </c>
      <c r="B22" s="2" t="s">
        <v>9</v>
      </c>
      <c r="C22" s="2" t="s">
        <v>136</v>
      </c>
      <c r="D22" s="1" t="s">
        <v>61</v>
      </c>
      <c r="E22" s="1">
        <v>315</v>
      </c>
      <c r="F22" s="1">
        <v>2013</v>
      </c>
      <c r="G22" s="2" t="s">
        <v>263</v>
      </c>
      <c r="H22" s="2" t="s">
        <v>29</v>
      </c>
      <c r="I22" s="15">
        <v>772543.84069839376</v>
      </c>
      <c r="J22" s="3">
        <v>70650158.079728708</v>
      </c>
      <c r="K22" s="3">
        <f t="shared" si="0"/>
        <v>7.8491131379195682</v>
      </c>
      <c r="L22" s="2" t="s">
        <v>317</v>
      </c>
      <c r="M22" s="1">
        <v>40</v>
      </c>
      <c r="N22" s="1">
        <v>0</v>
      </c>
      <c r="O22" s="1">
        <v>3</v>
      </c>
      <c r="P22" s="2" t="s">
        <v>284</v>
      </c>
      <c r="Q22" s="1">
        <v>45</v>
      </c>
      <c r="R22" s="1">
        <v>0</v>
      </c>
      <c r="S22" s="2" t="s">
        <v>326</v>
      </c>
      <c r="T22" s="1">
        <v>44</v>
      </c>
      <c r="U22" s="1">
        <v>0</v>
      </c>
      <c r="V22" s="5">
        <f>$D$6+$D$8+$D$22</f>
        <v>315</v>
      </c>
      <c r="W22" s="1">
        <v>0</v>
      </c>
    </row>
    <row r="23" spans="1:23" x14ac:dyDescent="0.3">
      <c r="A23" s="2" t="s">
        <v>163</v>
      </c>
      <c r="B23" s="2" t="s">
        <v>18</v>
      </c>
      <c r="C23" s="2" t="s">
        <v>139</v>
      </c>
      <c r="D23" s="1" t="s">
        <v>61</v>
      </c>
      <c r="E23" s="1">
        <v>0</v>
      </c>
      <c r="F23" s="1">
        <v>2013</v>
      </c>
      <c r="G23" s="2" t="s">
        <v>274</v>
      </c>
      <c r="H23" s="2" t="s">
        <v>29</v>
      </c>
      <c r="I23" s="15">
        <v>772543.84069839376</v>
      </c>
      <c r="J23" s="3">
        <v>70650158.079728708</v>
      </c>
      <c r="K23" s="3">
        <f t="shared" si="0"/>
        <v>7.8491131379195682</v>
      </c>
      <c r="L23" s="2" t="s">
        <v>321</v>
      </c>
      <c r="M23" s="1">
        <v>36</v>
      </c>
      <c r="N23" s="1">
        <v>0</v>
      </c>
      <c r="O23" s="1">
        <v>6</v>
      </c>
      <c r="P23" s="2" t="s">
        <v>310</v>
      </c>
      <c r="Q23" s="1">
        <v>50</v>
      </c>
      <c r="R23" s="1">
        <v>0</v>
      </c>
      <c r="S23" s="2" t="s">
        <v>333</v>
      </c>
      <c r="T23" s="1">
        <v>45</v>
      </c>
      <c r="U23" s="1">
        <v>0</v>
      </c>
      <c r="V23" s="5">
        <f>$D$21+$D$23</f>
        <v>0</v>
      </c>
      <c r="W23" s="1">
        <v>1</v>
      </c>
    </row>
    <row r="24" spans="1:23" x14ac:dyDescent="0.3">
      <c r="A24" s="2" t="s">
        <v>140</v>
      </c>
      <c r="B24" s="2" t="s">
        <v>1</v>
      </c>
      <c r="C24" s="2" t="s">
        <v>160</v>
      </c>
      <c r="D24" s="1" t="s">
        <v>61</v>
      </c>
      <c r="E24" s="1">
        <v>0</v>
      </c>
      <c r="F24" s="1">
        <v>2013</v>
      </c>
      <c r="G24" s="2" t="s">
        <v>275</v>
      </c>
      <c r="H24" s="2" t="s">
        <v>256</v>
      </c>
      <c r="I24" s="14">
        <v>82425184.426350161</v>
      </c>
      <c r="J24" s="3">
        <v>82425184.426350161</v>
      </c>
      <c r="K24" s="3">
        <f t="shared" si="0"/>
        <v>7.9160599275501813</v>
      </c>
      <c r="L24" s="2" t="s">
        <v>312</v>
      </c>
      <c r="M24" s="1">
        <v>59</v>
      </c>
      <c r="N24" s="1">
        <v>0</v>
      </c>
      <c r="O24" s="1">
        <v>4</v>
      </c>
      <c r="P24" s="2" t="s">
        <v>322</v>
      </c>
      <c r="Q24" s="1">
        <v>48</v>
      </c>
      <c r="R24" s="1">
        <v>0</v>
      </c>
      <c r="S24" s="2" t="s">
        <v>313</v>
      </c>
      <c r="T24" s="1">
        <v>47</v>
      </c>
      <c r="U24" s="1">
        <v>0</v>
      </c>
      <c r="V24" s="5">
        <f>$D$20+$D$24</f>
        <v>0</v>
      </c>
      <c r="W24" s="1">
        <v>1</v>
      </c>
    </row>
  </sheetData>
  <conditionalFormatting sqref="J5:K5">
    <cfRule type="cellIs" dxfId="101" priority="16" operator="lessThan">
      <formula>1</formula>
    </cfRule>
  </conditionalFormatting>
  <conditionalFormatting sqref="J7:K7">
    <cfRule type="cellIs" dxfId="100" priority="15" operator="lessThan">
      <formula>1</formula>
    </cfRule>
  </conditionalFormatting>
  <conditionalFormatting sqref="J9:K9 J3:K3">
    <cfRule type="cellIs" dxfId="99" priority="14" operator="lessThan">
      <formula>1</formula>
    </cfRule>
  </conditionalFormatting>
  <conditionalFormatting sqref="J2:K2">
    <cfRule type="cellIs" dxfId="98" priority="13" operator="lessThan">
      <formula>1</formula>
    </cfRule>
  </conditionalFormatting>
  <conditionalFormatting sqref="J4:K4">
    <cfRule type="cellIs" dxfId="97" priority="12" operator="lessThan">
      <formula>1</formula>
    </cfRule>
  </conditionalFormatting>
  <conditionalFormatting sqref="J6:K6">
    <cfRule type="cellIs" dxfId="96" priority="11" operator="lessThan">
      <formula>1</formula>
    </cfRule>
  </conditionalFormatting>
  <conditionalFormatting sqref="J8:K8">
    <cfRule type="cellIs" dxfId="95" priority="10" operator="lessThan">
      <formula>1</formula>
    </cfRule>
  </conditionalFormatting>
  <conditionalFormatting sqref="J10:K10">
    <cfRule type="cellIs" dxfId="94" priority="9" operator="lessThan">
      <formula>1</formula>
    </cfRule>
  </conditionalFormatting>
  <conditionalFormatting sqref="J12:K12">
    <cfRule type="cellIs" dxfId="93" priority="8" operator="lessThan">
      <formula>1</formula>
    </cfRule>
  </conditionalFormatting>
  <conditionalFormatting sqref="J13:K14">
    <cfRule type="cellIs" dxfId="92" priority="7" operator="lessThan">
      <formula>1</formula>
    </cfRule>
  </conditionalFormatting>
  <conditionalFormatting sqref="J15:K16">
    <cfRule type="cellIs" dxfId="91" priority="6" operator="lessThan">
      <formula>1</formula>
    </cfRule>
  </conditionalFormatting>
  <conditionalFormatting sqref="J11:K11">
    <cfRule type="cellIs" dxfId="90" priority="5" operator="lessThan">
      <formula>1</formula>
    </cfRule>
  </conditionalFormatting>
  <conditionalFormatting sqref="J17:K17">
    <cfRule type="cellIs" dxfId="89" priority="4" operator="lessThan">
      <formula>1</formula>
    </cfRule>
  </conditionalFormatting>
  <conditionalFormatting sqref="J18:K19">
    <cfRule type="cellIs" dxfId="88" priority="3" operator="lessThan">
      <formula>1</formula>
    </cfRule>
  </conditionalFormatting>
  <conditionalFormatting sqref="J24:K24 J20:K20">
    <cfRule type="cellIs" dxfId="87" priority="2" operator="lessThan">
      <formula>1</formula>
    </cfRule>
  </conditionalFormatting>
  <conditionalFormatting sqref="J21:K23">
    <cfRule type="cellIs" dxfId="86" priority="1" operator="lessThan">
      <formula>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1940-B107-4E4D-8310-D0B9B6F0003E}">
  <dimension ref="A1:W24"/>
  <sheetViews>
    <sheetView topLeftCell="C1" zoomScaleNormal="100" workbookViewId="0">
      <selection activeCell="C7" sqref="A1:W24"/>
    </sheetView>
  </sheetViews>
  <sheetFormatPr defaultColWidth="44.5546875" defaultRowHeight="14.4" x14ac:dyDescent="0.3"/>
  <cols>
    <col min="1" max="1" width="46.88671875" style="2" bestFit="1" customWidth="1"/>
    <col min="2" max="2" width="11.88671875" style="2" bestFit="1" customWidth="1"/>
    <col min="3" max="3" width="24.88671875" style="2" bestFit="1" customWidth="1"/>
    <col min="4" max="4" width="7.6640625" style="1" bestFit="1" customWidth="1"/>
    <col min="5" max="5" width="14.109375" style="1" bestFit="1" customWidth="1"/>
    <col min="6" max="6" width="11.5546875" style="1" bestFit="1" customWidth="1"/>
    <col min="7" max="7" width="29.44140625" style="2" bestFit="1" customWidth="1"/>
    <col min="8" max="8" width="13.44140625" style="2" bestFit="1" customWidth="1"/>
    <col min="9" max="9" width="21.88671875" style="18" customWidth="1"/>
    <col min="10" max="11" width="19.44140625" style="2" customWidth="1"/>
    <col min="12" max="12" width="20.6640625" style="2" customWidth="1"/>
    <col min="13" max="13" width="13.6640625" style="1" customWidth="1"/>
    <col min="14" max="15" width="13.44140625" style="1" customWidth="1"/>
    <col min="16" max="16" width="17" style="2" customWidth="1"/>
    <col min="17" max="17" width="12.88671875" style="1" customWidth="1"/>
    <col min="18" max="18" width="12.5546875" style="1" customWidth="1"/>
    <col min="19" max="19" width="23.6640625" style="2" customWidth="1"/>
    <col min="20" max="20" width="13.44140625" style="1" customWidth="1"/>
    <col min="21" max="21" width="13.109375" style="1" customWidth="1"/>
    <col min="22" max="22" width="19.44140625" style="5" customWidth="1"/>
    <col min="23" max="23" width="44.5546875" style="1"/>
    <col min="24" max="16384" width="44.5546875" style="2"/>
  </cols>
  <sheetData>
    <row r="1" spans="1:23" s="21" customFormat="1" x14ac:dyDescent="0.3">
      <c r="A1" s="22" t="s">
        <v>67</v>
      </c>
      <c r="B1" s="22" t="s">
        <v>68</v>
      </c>
      <c r="C1" s="22" t="s">
        <v>69</v>
      </c>
      <c r="D1" s="23" t="s">
        <v>70</v>
      </c>
      <c r="E1" s="24" t="s">
        <v>351</v>
      </c>
      <c r="F1" s="24" t="s">
        <v>255</v>
      </c>
      <c r="G1" s="25" t="s">
        <v>252</v>
      </c>
      <c r="H1" s="25" t="s">
        <v>253</v>
      </c>
      <c r="I1" s="16" t="s">
        <v>365</v>
      </c>
      <c r="J1" s="30" t="s">
        <v>257</v>
      </c>
      <c r="K1" s="25" t="s">
        <v>363</v>
      </c>
      <c r="L1" s="25" t="s">
        <v>352</v>
      </c>
      <c r="M1" s="28" t="s">
        <v>353</v>
      </c>
      <c r="N1" s="28" t="s">
        <v>354</v>
      </c>
      <c r="O1" s="28" t="s">
        <v>366</v>
      </c>
      <c r="P1" s="25" t="s">
        <v>258</v>
      </c>
      <c r="Q1" s="28" t="s">
        <v>355</v>
      </c>
      <c r="R1" s="28" t="s">
        <v>356</v>
      </c>
      <c r="S1" s="25" t="s">
        <v>259</v>
      </c>
      <c r="T1" s="28" t="s">
        <v>357</v>
      </c>
      <c r="U1" s="28" t="s">
        <v>358</v>
      </c>
      <c r="V1" s="29" t="s">
        <v>350</v>
      </c>
      <c r="W1" s="31" t="s">
        <v>367</v>
      </c>
    </row>
    <row r="2" spans="1:23" x14ac:dyDescent="0.3">
      <c r="A2" s="2" t="s">
        <v>0</v>
      </c>
      <c r="B2" s="2" t="s">
        <v>1</v>
      </c>
      <c r="C2" s="2" t="s">
        <v>2</v>
      </c>
      <c r="D2" s="1" t="s">
        <v>124</v>
      </c>
      <c r="E2" s="1">
        <v>701</v>
      </c>
      <c r="F2" s="1">
        <v>2014</v>
      </c>
      <c r="G2" s="2" t="s">
        <v>260</v>
      </c>
      <c r="H2" s="2" t="s">
        <v>2</v>
      </c>
      <c r="I2" s="17">
        <v>535412.66715667886</v>
      </c>
      <c r="J2" s="3">
        <v>297970525.48007745</v>
      </c>
      <c r="K2" s="3">
        <f t="shared" ref="K2:K24" si="0">LOG(J2)</f>
        <v>8.4741733068465859</v>
      </c>
      <c r="L2" s="2" t="s">
        <v>328</v>
      </c>
      <c r="M2" s="1">
        <v>42</v>
      </c>
      <c r="N2" s="1">
        <v>0</v>
      </c>
      <c r="O2" s="1">
        <v>5</v>
      </c>
      <c r="P2" s="2" t="s">
        <v>327</v>
      </c>
      <c r="Q2" s="1">
        <v>55</v>
      </c>
      <c r="R2" s="1">
        <v>0</v>
      </c>
      <c r="S2" s="2" t="s">
        <v>285</v>
      </c>
      <c r="T2" s="1">
        <v>40</v>
      </c>
      <c r="U2" s="1">
        <v>0</v>
      </c>
      <c r="V2" s="5">
        <f>$D$2+$D$3</f>
        <v>701</v>
      </c>
      <c r="W2" s="1">
        <v>0</v>
      </c>
    </row>
    <row r="3" spans="1:23" x14ac:dyDescent="0.3">
      <c r="A3" s="2" t="s">
        <v>71</v>
      </c>
      <c r="B3" s="2" t="s">
        <v>5</v>
      </c>
      <c r="C3" s="2" t="s">
        <v>2</v>
      </c>
      <c r="D3" s="1" t="s">
        <v>7</v>
      </c>
      <c r="E3" s="1">
        <v>701</v>
      </c>
      <c r="F3" s="1">
        <v>2014</v>
      </c>
      <c r="G3" s="2" t="s">
        <v>260</v>
      </c>
      <c r="H3" s="2" t="s">
        <v>2</v>
      </c>
      <c r="I3" s="17">
        <v>535412.66715667886</v>
      </c>
      <c r="J3" s="3">
        <v>297970525.48007745</v>
      </c>
      <c r="K3" s="3">
        <f t="shared" si="0"/>
        <v>8.4741733068465859</v>
      </c>
      <c r="L3" s="2" t="s">
        <v>328</v>
      </c>
      <c r="M3" s="1">
        <v>42</v>
      </c>
      <c r="N3" s="1">
        <v>0</v>
      </c>
      <c r="O3" s="1">
        <v>5</v>
      </c>
      <c r="P3" s="2" t="s">
        <v>327</v>
      </c>
      <c r="Q3" s="1">
        <v>55</v>
      </c>
      <c r="R3" s="1">
        <v>0</v>
      </c>
      <c r="S3" s="2" t="s">
        <v>285</v>
      </c>
      <c r="T3" s="1">
        <v>40</v>
      </c>
      <c r="U3" s="1">
        <v>0</v>
      </c>
      <c r="V3" s="5">
        <f>$D$2+$D$3</f>
        <v>701</v>
      </c>
      <c r="W3" s="1">
        <v>0</v>
      </c>
    </row>
    <row r="4" spans="1:23" x14ac:dyDescent="0.3">
      <c r="A4" s="2" t="s">
        <v>13</v>
      </c>
      <c r="B4" s="2" t="s">
        <v>14</v>
      </c>
      <c r="C4" s="2" t="s">
        <v>103</v>
      </c>
      <c r="D4" s="1" t="s">
        <v>125</v>
      </c>
      <c r="E4" s="1">
        <v>405</v>
      </c>
      <c r="F4" s="1">
        <v>2014</v>
      </c>
      <c r="G4" s="2" t="s">
        <v>262</v>
      </c>
      <c r="H4" s="2" t="s">
        <v>29</v>
      </c>
      <c r="I4" s="17">
        <v>1452526.1525139648</v>
      </c>
      <c r="J4" s="3">
        <v>338727633.62616968</v>
      </c>
      <c r="K4" s="3">
        <f t="shared" si="0"/>
        <v>8.5298506281232758</v>
      </c>
      <c r="L4" s="2" t="s">
        <v>281</v>
      </c>
      <c r="M4" s="1">
        <v>41</v>
      </c>
      <c r="N4" s="1">
        <v>0</v>
      </c>
      <c r="O4" s="1">
        <v>9</v>
      </c>
      <c r="P4" s="2" t="s">
        <v>282</v>
      </c>
      <c r="Q4" s="1">
        <v>40</v>
      </c>
      <c r="R4" s="1">
        <v>0</v>
      </c>
      <c r="S4" s="2" t="s">
        <v>335</v>
      </c>
      <c r="T4" s="1">
        <v>41</v>
      </c>
      <c r="U4" s="1">
        <v>0</v>
      </c>
      <c r="V4" s="5">
        <f>$D$4+$D$6</f>
        <v>405</v>
      </c>
      <c r="W4" s="1">
        <v>1</v>
      </c>
    </row>
    <row r="5" spans="1:23" x14ac:dyDescent="0.3">
      <c r="A5" s="2" t="s">
        <v>8</v>
      </c>
      <c r="B5" s="2" t="s">
        <v>9</v>
      </c>
      <c r="C5" s="2" t="s">
        <v>35</v>
      </c>
      <c r="D5" s="1" t="s">
        <v>78</v>
      </c>
      <c r="E5" s="1">
        <v>320</v>
      </c>
      <c r="F5" s="1">
        <v>2014</v>
      </c>
      <c r="G5" s="2" t="s">
        <v>270</v>
      </c>
      <c r="H5" s="2" t="s">
        <v>2</v>
      </c>
      <c r="I5" s="17">
        <v>535412.66715667886</v>
      </c>
      <c r="J5" s="3">
        <v>125900000</v>
      </c>
      <c r="K5" s="3">
        <f t="shared" si="0"/>
        <v>8.1000257301078626</v>
      </c>
      <c r="L5" s="2" t="s">
        <v>359</v>
      </c>
      <c r="M5" s="1">
        <v>38</v>
      </c>
      <c r="N5" s="1">
        <v>1</v>
      </c>
      <c r="O5" s="1">
        <v>12</v>
      </c>
      <c r="P5" s="2" t="s">
        <v>332</v>
      </c>
      <c r="Q5" s="1">
        <v>61</v>
      </c>
      <c r="R5" s="1">
        <v>0</v>
      </c>
      <c r="S5" s="2" t="s">
        <v>319</v>
      </c>
      <c r="T5" s="1">
        <v>46</v>
      </c>
      <c r="U5" s="1">
        <v>0</v>
      </c>
      <c r="V5" s="5">
        <f>$D$5+$D$8</f>
        <v>320</v>
      </c>
      <c r="W5" s="1">
        <v>1</v>
      </c>
    </row>
    <row r="6" spans="1:23" x14ac:dyDescent="0.3">
      <c r="A6" s="2" t="s">
        <v>4</v>
      </c>
      <c r="B6" s="2" t="s">
        <v>5</v>
      </c>
      <c r="C6" s="2" t="s">
        <v>103</v>
      </c>
      <c r="D6" s="1" t="s">
        <v>126</v>
      </c>
      <c r="E6" s="1">
        <v>405</v>
      </c>
      <c r="F6" s="1">
        <v>2014</v>
      </c>
      <c r="G6" s="2" t="s">
        <v>262</v>
      </c>
      <c r="H6" s="2" t="s">
        <v>29</v>
      </c>
      <c r="I6" s="17">
        <v>1452526.1525139648</v>
      </c>
      <c r="J6" s="3">
        <v>338727633.62616968</v>
      </c>
      <c r="K6" s="3">
        <f t="shared" si="0"/>
        <v>8.5298506281232758</v>
      </c>
      <c r="L6" s="2" t="s">
        <v>281</v>
      </c>
      <c r="M6" s="1">
        <v>41</v>
      </c>
      <c r="N6" s="1">
        <v>0</v>
      </c>
      <c r="O6" s="1">
        <v>9</v>
      </c>
      <c r="P6" s="2" t="s">
        <v>282</v>
      </c>
      <c r="Q6" s="1">
        <v>40</v>
      </c>
      <c r="R6" s="1">
        <v>0</v>
      </c>
      <c r="S6" s="2" t="s">
        <v>335</v>
      </c>
      <c r="T6" s="1">
        <v>41</v>
      </c>
      <c r="U6" s="1">
        <v>0</v>
      </c>
      <c r="V6" s="5">
        <f>$D$4+$D$6</f>
        <v>405</v>
      </c>
      <c r="W6" s="1">
        <v>1</v>
      </c>
    </row>
    <row r="7" spans="1:23" x14ac:dyDescent="0.3">
      <c r="A7" s="2" t="s">
        <v>45</v>
      </c>
      <c r="B7" s="2" t="s">
        <v>28</v>
      </c>
      <c r="C7" s="2" t="s">
        <v>6</v>
      </c>
      <c r="D7" s="1" t="s">
        <v>127</v>
      </c>
      <c r="E7" s="1">
        <v>216</v>
      </c>
      <c r="F7" s="1">
        <v>2014</v>
      </c>
      <c r="G7" s="2" t="s">
        <v>261</v>
      </c>
      <c r="H7" s="2" t="s">
        <v>6</v>
      </c>
      <c r="I7" s="17">
        <v>2110297.9941453203</v>
      </c>
      <c r="J7" s="3">
        <v>316145791.38442504</v>
      </c>
      <c r="K7" s="3">
        <f t="shared" si="0"/>
        <v>8.4998874047458326</v>
      </c>
      <c r="L7" s="2" t="s">
        <v>336</v>
      </c>
      <c r="M7" s="1">
        <v>44</v>
      </c>
      <c r="N7" s="1">
        <v>0</v>
      </c>
      <c r="O7" s="1">
        <v>0</v>
      </c>
      <c r="P7" s="6" t="s">
        <v>284</v>
      </c>
      <c r="Q7" s="9">
        <v>46</v>
      </c>
      <c r="R7" s="1">
        <v>0</v>
      </c>
      <c r="S7" s="2" t="s">
        <v>337</v>
      </c>
      <c r="T7" s="1">
        <v>52</v>
      </c>
      <c r="U7" s="1">
        <v>0</v>
      </c>
      <c r="V7" s="5">
        <f>$D$7+$D$13</f>
        <v>216</v>
      </c>
      <c r="W7" s="1">
        <v>0</v>
      </c>
    </row>
    <row r="8" spans="1:23" x14ac:dyDescent="0.3">
      <c r="A8" s="2" t="s">
        <v>33</v>
      </c>
      <c r="B8" s="2" t="s">
        <v>34</v>
      </c>
      <c r="C8" s="2" t="s">
        <v>35</v>
      </c>
      <c r="D8" s="1" t="s">
        <v>128</v>
      </c>
      <c r="E8" s="1">
        <v>320</v>
      </c>
      <c r="F8" s="1">
        <v>2014</v>
      </c>
      <c r="G8" s="2" t="s">
        <v>270</v>
      </c>
      <c r="H8" s="2" t="s">
        <v>2</v>
      </c>
      <c r="I8" s="17">
        <v>535412.66715667886</v>
      </c>
      <c r="J8" s="3">
        <v>125900000</v>
      </c>
      <c r="K8" s="3">
        <f t="shared" si="0"/>
        <v>8.1000257301078626</v>
      </c>
      <c r="L8" s="2" t="s">
        <v>359</v>
      </c>
      <c r="M8" s="1">
        <v>38</v>
      </c>
      <c r="N8" s="1">
        <v>1</v>
      </c>
      <c r="O8" s="1">
        <v>12</v>
      </c>
      <c r="P8" s="2" t="s">
        <v>332</v>
      </c>
      <c r="Q8" s="1">
        <v>61</v>
      </c>
      <c r="R8" s="1">
        <v>0</v>
      </c>
      <c r="S8" s="2" t="s">
        <v>319</v>
      </c>
      <c r="T8" s="1">
        <v>46</v>
      </c>
      <c r="U8" s="1">
        <v>0</v>
      </c>
      <c r="V8" s="5">
        <f>$D$5+$D$8</f>
        <v>320</v>
      </c>
      <c r="W8" s="1">
        <v>1</v>
      </c>
    </row>
    <row r="9" spans="1:23" x14ac:dyDescent="0.3">
      <c r="A9" s="2" t="s">
        <v>87</v>
      </c>
      <c r="B9" s="2" t="s">
        <v>1</v>
      </c>
      <c r="C9" s="2" t="s">
        <v>129</v>
      </c>
      <c r="D9" s="1" t="s">
        <v>130</v>
      </c>
      <c r="E9" s="1">
        <v>181</v>
      </c>
      <c r="F9" s="1">
        <v>2014</v>
      </c>
      <c r="G9" s="2" t="s">
        <v>266</v>
      </c>
      <c r="H9" s="2" t="s">
        <v>2</v>
      </c>
      <c r="I9" s="17">
        <v>535412.66715667886</v>
      </c>
      <c r="J9" s="3">
        <v>228253857.98640403</v>
      </c>
      <c r="K9" s="3">
        <f t="shared" si="0"/>
        <v>8.3584181267892355</v>
      </c>
      <c r="L9" s="2" t="s">
        <v>283</v>
      </c>
      <c r="M9" s="1">
        <v>56</v>
      </c>
      <c r="N9" s="1">
        <v>0</v>
      </c>
      <c r="O9" s="1">
        <v>32</v>
      </c>
      <c r="P9" s="2" t="s">
        <v>329</v>
      </c>
      <c r="Q9" s="1">
        <v>50</v>
      </c>
      <c r="R9" s="1">
        <v>0</v>
      </c>
      <c r="S9" s="2" t="s">
        <v>330</v>
      </c>
      <c r="T9" s="1">
        <v>45</v>
      </c>
      <c r="U9" s="1">
        <v>0</v>
      </c>
      <c r="V9" s="5">
        <f>$D$9+$D$12</f>
        <v>181</v>
      </c>
      <c r="W9" s="1">
        <v>1</v>
      </c>
    </row>
    <row r="10" spans="1:23" x14ac:dyDescent="0.3">
      <c r="A10" s="2" t="s">
        <v>31</v>
      </c>
      <c r="B10" s="2" t="s">
        <v>5</v>
      </c>
      <c r="C10" s="2" t="s">
        <v>22</v>
      </c>
      <c r="D10" s="1" t="s">
        <v>131</v>
      </c>
      <c r="E10" s="1">
        <v>155</v>
      </c>
      <c r="F10" s="1">
        <v>2014</v>
      </c>
      <c r="G10" s="2" t="s">
        <v>267</v>
      </c>
      <c r="H10" s="2" t="s">
        <v>2</v>
      </c>
      <c r="I10" s="17">
        <v>535412.66715667886</v>
      </c>
      <c r="J10" s="3">
        <v>74430605.865131751</v>
      </c>
      <c r="K10" s="3">
        <f t="shared" si="0"/>
        <v>7.8717515541633425</v>
      </c>
      <c r="L10" s="2" t="s">
        <v>289</v>
      </c>
      <c r="M10" s="1">
        <v>50</v>
      </c>
      <c r="N10" s="1">
        <v>0</v>
      </c>
      <c r="O10" s="1">
        <v>16</v>
      </c>
      <c r="P10" s="2" t="s">
        <v>316</v>
      </c>
      <c r="Q10" s="1">
        <v>49</v>
      </c>
      <c r="R10" s="1">
        <v>0</v>
      </c>
      <c r="S10" s="2" t="s">
        <v>291</v>
      </c>
      <c r="T10" s="1">
        <v>58</v>
      </c>
      <c r="U10" s="1">
        <v>0</v>
      </c>
      <c r="V10" s="5">
        <f>$D$10+$D$11</f>
        <v>155</v>
      </c>
      <c r="W10" s="1">
        <v>1</v>
      </c>
    </row>
    <row r="11" spans="1:23" x14ac:dyDescent="0.3">
      <c r="A11" s="2" t="s">
        <v>20</v>
      </c>
      <c r="B11" s="2" t="s">
        <v>21</v>
      </c>
      <c r="C11" s="2" t="s">
        <v>22</v>
      </c>
      <c r="D11" s="1" t="s">
        <v>132</v>
      </c>
      <c r="E11" s="1">
        <v>155</v>
      </c>
      <c r="F11" s="1">
        <v>2014</v>
      </c>
      <c r="G11" s="2" t="s">
        <v>267</v>
      </c>
      <c r="H11" s="2" t="s">
        <v>2</v>
      </c>
      <c r="I11" s="17">
        <v>535412.66715667886</v>
      </c>
      <c r="J11" s="3">
        <v>74430605.865131751</v>
      </c>
      <c r="K11" s="3">
        <f t="shared" si="0"/>
        <v>7.8717515541633425</v>
      </c>
      <c r="L11" s="2" t="s">
        <v>289</v>
      </c>
      <c r="M11" s="1">
        <v>50</v>
      </c>
      <c r="N11" s="1">
        <v>0</v>
      </c>
      <c r="O11" s="1">
        <v>16</v>
      </c>
      <c r="P11" s="2" t="s">
        <v>316</v>
      </c>
      <c r="Q11" s="1">
        <v>49</v>
      </c>
      <c r="R11" s="1">
        <v>0</v>
      </c>
      <c r="S11" s="2" t="s">
        <v>291</v>
      </c>
      <c r="T11" s="1">
        <v>58</v>
      </c>
      <c r="U11" s="1">
        <v>0</v>
      </c>
      <c r="V11" s="5">
        <f>$D$10+$D$11</f>
        <v>155</v>
      </c>
      <c r="W11" s="1">
        <v>1</v>
      </c>
    </row>
    <row r="12" spans="1:23" x14ac:dyDescent="0.3">
      <c r="A12" s="2" t="s">
        <v>42</v>
      </c>
      <c r="B12" s="2" t="s">
        <v>43</v>
      </c>
      <c r="C12" s="2" t="s">
        <v>129</v>
      </c>
      <c r="D12" s="1" t="s">
        <v>133</v>
      </c>
      <c r="E12" s="1">
        <v>181</v>
      </c>
      <c r="F12" s="1">
        <v>2014</v>
      </c>
      <c r="G12" s="2" t="s">
        <v>265</v>
      </c>
      <c r="H12" s="2" t="s">
        <v>2</v>
      </c>
      <c r="I12" s="17">
        <v>535412.66715667886</v>
      </c>
      <c r="J12" s="3">
        <v>228253857.98640403</v>
      </c>
      <c r="K12" s="3">
        <f t="shared" si="0"/>
        <v>8.3584181267892355</v>
      </c>
      <c r="L12" s="2" t="s">
        <v>283</v>
      </c>
      <c r="M12" s="1">
        <v>56</v>
      </c>
      <c r="N12" s="1">
        <v>0</v>
      </c>
      <c r="O12" s="1">
        <v>32</v>
      </c>
      <c r="P12" s="2" t="s">
        <v>329</v>
      </c>
      <c r="Q12" s="1">
        <v>50</v>
      </c>
      <c r="R12" s="1">
        <v>0</v>
      </c>
      <c r="S12" s="2" t="s">
        <v>330</v>
      </c>
      <c r="T12" s="1">
        <v>45</v>
      </c>
      <c r="U12" s="1">
        <v>0</v>
      </c>
      <c r="V12" s="5">
        <f>$D$9+$D$12</f>
        <v>181</v>
      </c>
      <c r="W12" s="1">
        <v>1</v>
      </c>
    </row>
    <row r="13" spans="1:23" x14ac:dyDescent="0.3">
      <c r="A13" s="2" t="s">
        <v>11</v>
      </c>
      <c r="B13" s="2" t="s">
        <v>9</v>
      </c>
      <c r="C13" s="2" t="s">
        <v>6</v>
      </c>
      <c r="D13" s="1" t="s">
        <v>133</v>
      </c>
      <c r="E13" s="1">
        <v>216</v>
      </c>
      <c r="F13" s="1">
        <v>2014</v>
      </c>
      <c r="G13" s="2" t="s">
        <v>261</v>
      </c>
      <c r="H13" s="2" t="s">
        <v>6</v>
      </c>
      <c r="I13" s="17">
        <v>2110297.9941453203</v>
      </c>
      <c r="J13" s="3">
        <v>316145791.38442504</v>
      </c>
      <c r="K13" s="3">
        <f t="shared" si="0"/>
        <v>8.4998874047458326</v>
      </c>
      <c r="L13" s="2" t="s">
        <v>336</v>
      </c>
      <c r="M13" s="1">
        <v>44</v>
      </c>
      <c r="N13" s="1">
        <v>0</v>
      </c>
      <c r="O13" s="1">
        <v>0</v>
      </c>
      <c r="P13" s="6" t="s">
        <v>284</v>
      </c>
      <c r="Q13" s="9">
        <v>46</v>
      </c>
      <c r="R13" s="1">
        <v>0</v>
      </c>
      <c r="S13" s="2" t="s">
        <v>337</v>
      </c>
      <c r="T13" s="1">
        <v>52</v>
      </c>
      <c r="U13" s="1">
        <v>0</v>
      </c>
      <c r="V13" s="5">
        <f>$D$7+$D$13</f>
        <v>216</v>
      </c>
      <c r="W13" s="1">
        <v>0</v>
      </c>
    </row>
    <row r="14" spans="1:23" x14ac:dyDescent="0.3">
      <c r="A14" s="2" t="s">
        <v>134</v>
      </c>
      <c r="B14" s="2" t="s">
        <v>25</v>
      </c>
      <c r="C14" s="2" t="s">
        <v>110</v>
      </c>
      <c r="D14" s="1" t="s">
        <v>135</v>
      </c>
      <c r="E14" s="1">
        <v>30</v>
      </c>
      <c r="F14" s="1">
        <v>2014</v>
      </c>
      <c r="G14" s="2" t="s">
        <v>268</v>
      </c>
      <c r="H14" s="2" t="s">
        <v>29</v>
      </c>
      <c r="I14" s="17">
        <v>1452526.1525139648</v>
      </c>
      <c r="J14" s="3">
        <v>79392646.25614053</v>
      </c>
      <c r="K14" s="3">
        <f t="shared" si="0"/>
        <v>7.8997802777635862</v>
      </c>
      <c r="L14" s="2" t="s">
        <v>294</v>
      </c>
      <c r="M14" s="1">
        <v>58</v>
      </c>
      <c r="N14" s="1">
        <v>0</v>
      </c>
      <c r="O14" s="1">
        <v>14</v>
      </c>
      <c r="P14" s="2" t="s">
        <v>290</v>
      </c>
      <c r="Q14" s="1">
        <v>42</v>
      </c>
      <c r="R14" s="1">
        <v>0</v>
      </c>
      <c r="S14" s="2" t="s">
        <v>331</v>
      </c>
      <c r="T14" s="1">
        <v>43</v>
      </c>
      <c r="U14" s="1">
        <v>0</v>
      </c>
      <c r="V14" s="5">
        <f>$D$14+$D$16</f>
        <v>30</v>
      </c>
      <c r="W14" s="1">
        <v>1</v>
      </c>
    </row>
    <row r="15" spans="1:23" x14ac:dyDescent="0.3">
      <c r="A15" s="2" t="s">
        <v>39</v>
      </c>
      <c r="B15" s="2" t="s">
        <v>25</v>
      </c>
      <c r="C15" s="2" t="s">
        <v>136</v>
      </c>
      <c r="D15" s="1" t="s">
        <v>52</v>
      </c>
      <c r="E15" s="1">
        <v>10</v>
      </c>
      <c r="F15" s="1">
        <v>2014</v>
      </c>
      <c r="G15" s="2" t="s">
        <v>263</v>
      </c>
      <c r="H15" s="2" t="s">
        <v>29</v>
      </c>
      <c r="I15" s="17">
        <v>1452526.1525139648</v>
      </c>
      <c r="J15" s="3">
        <v>158785292.51228106</v>
      </c>
      <c r="K15" s="3">
        <f t="shared" si="0"/>
        <v>8.2008102734275674</v>
      </c>
      <c r="L15" s="2" t="s">
        <v>317</v>
      </c>
      <c r="M15" s="1">
        <v>41</v>
      </c>
      <c r="N15" s="1">
        <v>0</v>
      </c>
      <c r="O15" s="1">
        <v>4</v>
      </c>
      <c r="P15" s="7" t="s">
        <v>326</v>
      </c>
      <c r="Q15" s="8">
        <v>45</v>
      </c>
      <c r="R15" s="1">
        <v>0</v>
      </c>
      <c r="S15" s="2" t="s">
        <v>326</v>
      </c>
      <c r="T15" s="1">
        <v>45</v>
      </c>
      <c r="U15" s="1">
        <v>0</v>
      </c>
      <c r="V15" s="5">
        <f>$D$15+$D$17</f>
        <v>10</v>
      </c>
      <c r="W15" s="1">
        <v>0</v>
      </c>
    </row>
    <row r="16" spans="1:23" x14ac:dyDescent="0.3">
      <c r="A16" s="2" t="s">
        <v>56</v>
      </c>
      <c r="B16" s="2" t="s">
        <v>57</v>
      </c>
      <c r="C16" s="2" t="s">
        <v>110</v>
      </c>
      <c r="D16" s="1" t="s">
        <v>52</v>
      </c>
      <c r="E16" s="1">
        <v>30</v>
      </c>
      <c r="F16" s="1">
        <v>2014</v>
      </c>
      <c r="G16" s="2" t="s">
        <v>268</v>
      </c>
      <c r="H16" s="2" t="s">
        <v>29</v>
      </c>
      <c r="I16" s="17">
        <v>1452526.1525139648</v>
      </c>
      <c r="J16" s="3">
        <v>79392646.25614053</v>
      </c>
      <c r="K16" s="3">
        <f t="shared" si="0"/>
        <v>7.8997802777635862</v>
      </c>
      <c r="L16" s="2" t="s">
        <v>294</v>
      </c>
      <c r="M16" s="1">
        <v>58</v>
      </c>
      <c r="N16" s="1">
        <v>0</v>
      </c>
      <c r="O16" s="1">
        <v>14</v>
      </c>
      <c r="P16" s="2" t="s">
        <v>290</v>
      </c>
      <c r="Q16" s="1">
        <v>42</v>
      </c>
      <c r="R16" s="1">
        <v>0</v>
      </c>
      <c r="S16" s="2" t="s">
        <v>331</v>
      </c>
      <c r="T16" s="1">
        <v>43</v>
      </c>
      <c r="U16" s="1">
        <v>0</v>
      </c>
      <c r="V16" s="5">
        <f>$D$14+$D$16</f>
        <v>30</v>
      </c>
      <c r="W16" s="1">
        <v>1</v>
      </c>
    </row>
    <row r="17" spans="1:23" x14ac:dyDescent="0.3">
      <c r="A17" s="2" t="s">
        <v>113</v>
      </c>
      <c r="B17" s="2" t="s">
        <v>114</v>
      </c>
      <c r="C17" s="2" t="s">
        <v>136</v>
      </c>
      <c r="D17" s="1" t="s">
        <v>91</v>
      </c>
      <c r="E17" s="1">
        <v>10</v>
      </c>
      <c r="F17" s="1">
        <v>2014</v>
      </c>
      <c r="G17" s="2" t="s">
        <v>263</v>
      </c>
      <c r="H17" s="2" t="s">
        <v>29</v>
      </c>
      <c r="I17" s="17">
        <v>1452526.1525139648</v>
      </c>
      <c r="J17" s="3">
        <v>158785292.51228106</v>
      </c>
      <c r="K17" s="3">
        <f t="shared" si="0"/>
        <v>8.2008102734275674</v>
      </c>
      <c r="L17" s="2" t="s">
        <v>317</v>
      </c>
      <c r="M17" s="1">
        <v>41</v>
      </c>
      <c r="N17" s="1">
        <v>0</v>
      </c>
      <c r="O17" s="1">
        <v>4</v>
      </c>
      <c r="P17" s="7" t="s">
        <v>326</v>
      </c>
      <c r="Q17" s="8">
        <v>45</v>
      </c>
      <c r="R17" s="1">
        <v>0</v>
      </c>
      <c r="S17" s="2" t="s">
        <v>326</v>
      </c>
      <c r="T17" s="1">
        <v>45</v>
      </c>
      <c r="U17" s="1">
        <v>0</v>
      </c>
      <c r="V17" s="5">
        <f>$D$15+$D$17</f>
        <v>10</v>
      </c>
      <c r="W17" s="1">
        <v>0</v>
      </c>
    </row>
    <row r="18" spans="1:23" x14ac:dyDescent="0.3">
      <c r="A18" s="2" t="s">
        <v>137</v>
      </c>
      <c r="B18" s="2" t="s">
        <v>25</v>
      </c>
      <c r="C18" s="2" t="s">
        <v>120</v>
      </c>
      <c r="D18" s="1" t="s">
        <v>91</v>
      </c>
      <c r="E18" s="1">
        <v>2</v>
      </c>
      <c r="F18" s="1">
        <v>2014</v>
      </c>
      <c r="G18" s="2" t="s">
        <v>275</v>
      </c>
      <c r="H18" s="2" t="s">
        <v>6</v>
      </c>
      <c r="I18" s="17">
        <v>2110297.9941453203</v>
      </c>
      <c r="J18" s="3">
        <v>59544484.692105398</v>
      </c>
      <c r="K18" s="3">
        <f t="shared" si="0"/>
        <v>7.7748415411552863</v>
      </c>
      <c r="L18" s="2" t="s">
        <v>312</v>
      </c>
      <c r="M18" s="1">
        <v>60</v>
      </c>
      <c r="N18" s="1">
        <v>0</v>
      </c>
      <c r="O18" s="1">
        <v>5</v>
      </c>
      <c r="P18" s="2" t="s">
        <v>322</v>
      </c>
      <c r="Q18" s="1">
        <v>49</v>
      </c>
      <c r="R18" s="1">
        <v>0</v>
      </c>
      <c r="S18" s="2" t="s">
        <v>280</v>
      </c>
      <c r="T18" s="1">
        <v>46</v>
      </c>
      <c r="U18" s="1">
        <v>0</v>
      </c>
      <c r="V18" s="5">
        <f>$D$18+$D$22</f>
        <v>2</v>
      </c>
      <c r="W18" s="1">
        <v>1</v>
      </c>
    </row>
    <row r="19" spans="1:23" x14ac:dyDescent="0.3">
      <c r="A19" s="2" t="s">
        <v>138</v>
      </c>
      <c r="B19" s="2" t="s">
        <v>5</v>
      </c>
      <c r="C19" s="2" t="s">
        <v>54</v>
      </c>
      <c r="D19" s="1" t="s">
        <v>61</v>
      </c>
      <c r="E19" s="1">
        <v>0</v>
      </c>
      <c r="F19" s="1">
        <v>2014</v>
      </c>
      <c r="G19" s="2" t="s">
        <v>269</v>
      </c>
      <c r="H19" s="2" t="s">
        <v>6</v>
      </c>
      <c r="I19" s="17">
        <v>2110297.9941453203</v>
      </c>
      <c r="J19" s="3">
        <v>84354686.64714931</v>
      </c>
      <c r="K19" s="3">
        <f t="shared" si="0"/>
        <v>7.9261092164859352</v>
      </c>
      <c r="L19" s="2" t="s">
        <v>324</v>
      </c>
      <c r="M19" s="1">
        <v>43</v>
      </c>
      <c r="N19" s="1">
        <v>1</v>
      </c>
      <c r="O19" s="1">
        <v>14</v>
      </c>
      <c r="P19" s="2" t="s">
        <v>334</v>
      </c>
      <c r="Q19" s="1">
        <v>37</v>
      </c>
      <c r="R19" s="1">
        <v>0</v>
      </c>
      <c r="S19" s="2" t="s">
        <v>305</v>
      </c>
      <c r="T19" s="1">
        <v>62</v>
      </c>
      <c r="U19" s="1">
        <v>0</v>
      </c>
      <c r="V19" s="5">
        <f>$D$19+$D$21</f>
        <v>0</v>
      </c>
      <c r="W19" s="1">
        <v>1</v>
      </c>
    </row>
    <row r="20" spans="1:23" x14ac:dyDescent="0.3">
      <c r="A20" s="2" t="s">
        <v>59</v>
      </c>
      <c r="B20" s="2" t="s">
        <v>60</v>
      </c>
      <c r="C20" s="2" t="s">
        <v>139</v>
      </c>
      <c r="D20" s="1" t="s">
        <v>61</v>
      </c>
      <c r="E20" s="1">
        <v>0</v>
      </c>
      <c r="F20" s="1">
        <v>2014</v>
      </c>
      <c r="G20" s="2" t="s">
        <v>274</v>
      </c>
      <c r="H20" s="2" t="s">
        <v>29</v>
      </c>
      <c r="I20" s="17">
        <v>1452526.1525139648</v>
      </c>
      <c r="J20" s="3">
        <v>69468565.474122971</v>
      </c>
      <c r="K20" s="3">
        <f t="shared" si="0"/>
        <v>7.8417883307858993</v>
      </c>
      <c r="L20" s="2" t="s">
        <v>321</v>
      </c>
      <c r="M20" s="1">
        <v>37</v>
      </c>
      <c r="N20" s="1">
        <v>0</v>
      </c>
      <c r="O20" s="1">
        <v>7</v>
      </c>
      <c r="P20" s="2" t="s">
        <v>310</v>
      </c>
      <c r="Q20" s="1">
        <v>51</v>
      </c>
      <c r="R20" s="1">
        <v>0</v>
      </c>
      <c r="S20" s="2" t="s">
        <v>333</v>
      </c>
      <c r="T20" s="1">
        <v>46</v>
      </c>
      <c r="U20" s="1">
        <v>0</v>
      </c>
      <c r="V20" s="5">
        <f>$D$20+$D$23+$D$24</f>
        <v>0</v>
      </c>
      <c r="W20" s="1">
        <v>1</v>
      </c>
    </row>
    <row r="21" spans="1:23" x14ac:dyDescent="0.3">
      <c r="A21" s="2" t="s">
        <v>94</v>
      </c>
      <c r="B21" s="2" t="s">
        <v>21</v>
      </c>
      <c r="C21" s="2" t="s">
        <v>54</v>
      </c>
      <c r="D21" s="1" t="s">
        <v>61</v>
      </c>
      <c r="E21" s="1">
        <v>0</v>
      </c>
      <c r="F21" s="1">
        <v>2014</v>
      </c>
      <c r="G21" s="2" t="s">
        <v>269</v>
      </c>
      <c r="H21" s="2" t="s">
        <v>6</v>
      </c>
      <c r="I21" s="17">
        <v>2110297.9941453203</v>
      </c>
      <c r="J21" s="3">
        <v>84354686.64714931</v>
      </c>
      <c r="K21" s="3">
        <f t="shared" si="0"/>
        <v>7.9261092164859352</v>
      </c>
      <c r="L21" s="2" t="s">
        <v>324</v>
      </c>
      <c r="M21" s="1">
        <v>43</v>
      </c>
      <c r="N21" s="1">
        <v>1</v>
      </c>
      <c r="O21" s="1">
        <v>14</v>
      </c>
      <c r="P21" s="2" t="s">
        <v>334</v>
      </c>
      <c r="Q21" s="1">
        <v>37</v>
      </c>
      <c r="R21" s="1">
        <v>0</v>
      </c>
      <c r="S21" s="2" t="s">
        <v>305</v>
      </c>
      <c r="T21" s="1">
        <v>62</v>
      </c>
      <c r="U21" s="1">
        <v>0</v>
      </c>
      <c r="V21" s="5">
        <f>$D$19+$D$21</f>
        <v>0</v>
      </c>
      <c r="W21" s="1">
        <v>1</v>
      </c>
    </row>
    <row r="22" spans="1:23" x14ac:dyDescent="0.3">
      <c r="A22" s="2" t="s">
        <v>140</v>
      </c>
      <c r="B22" s="2" t="s">
        <v>1</v>
      </c>
      <c r="C22" s="2" t="s">
        <v>120</v>
      </c>
      <c r="D22" s="1" t="s">
        <v>61</v>
      </c>
      <c r="E22" s="1">
        <v>2</v>
      </c>
      <c r="F22" s="1">
        <v>2014</v>
      </c>
      <c r="G22" s="2" t="s">
        <v>275</v>
      </c>
      <c r="H22" s="2" t="s">
        <v>6</v>
      </c>
      <c r="I22" s="17">
        <v>2110297.9941453203</v>
      </c>
      <c r="J22" s="3">
        <v>59544484.692105398</v>
      </c>
      <c r="K22" s="3">
        <f t="shared" si="0"/>
        <v>7.7748415411552863</v>
      </c>
      <c r="L22" s="2" t="s">
        <v>312</v>
      </c>
      <c r="M22" s="1">
        <v>60</v>
      </c>
      <c r="N22" s="1">
        <v>0</v>
      </c>
      <c r="O22" s="1">
        <v>5</v>
      </c>
      <c r="P22" s="2" t="s">
        <v>322</v>
      </c>
      <c r="Q22" s="1">
        <v>49</v>
      </c>
      <c r="R22" s="1">
        <v>0</v>
      </c>
      <c r="S22" s="2" t="s">
        <v>280</v>
      </c>
      <c r="T22" s="1">
        <v>46</v>
      </c>
      <c r="U22" s="1">
        <v>0</v>
      </c>
      <c r="V22" s="5">
        <f>$D$18+$D$22</f>
        <v>2</v>
      </c>
      <c r="W22" s="1">
        <v>1</v>
      </c>
    </row>
    <row r="23" spans="1:23" x14ac:dyDescent="0.3">
      <c r="A23" s="2" t="s">
        <v>141</v>
      </c>
      <c r="B23" s="2" t="s">
        <v>142</v>
      </c>
      <c r="C23" s="2" t="s">
        <v>139</v>
      </c>
      <c r="D23" s="1" t="s">
        <v>61</v>
      </c>
      <c r="E23" s="1">
        <v>0</v>
      </c>
      <c r="F23" s="1">
        <v>2014</v>
      </c>
      <c r="G23" s="2" t="s">
        <v>274</v>
      </c>
      <c r="H23" s="2" t="s">
        <v>29</v>
      </c>
      <c r="I23" s="17">
        <v>1452526.1525139648</v>
      </c>
      <c r="J23" s="3">
        <v>69468565.474122971</v>
      </c>
      <c r="K23" s="3">
        <f t="shared" si="0"/>
        <v>7.8417883307858993</v>
      </c>
      <c r="L23" s="2" t="s">
        <v>321</v>
      </c>
      <c r="M23" s="1">
        <v>37</v>
      </c>
      <c r="N23" s="1">
        <v>0</v>
      </c>
      <c r="O23" s="1">
        <v>7</v>
      </c>
      <c r="P23" s="2" t="s">
        <v>310</v>
      </c>
      <c r="Q23" s="1">
        <v>51</v>
      </c>
      <c r="R23" s="1">
        <v>0</v>
      </c>
      <c r="S23" s="2" t="s">
        <v>333</v>
      </c>
      <c r="T23" s="1">
        <v>46</v>
      </c>
      <c r="U23" s="1">
        <v>0</v>
      </c>
      <c r="V23" s="5">
        <f>$D$20+$D$23+$D$24</f>
        <v>0</v>
      </c>
      <c r="W23" s="1">
        <v>1</v>
      </c>
    </row>
    <row r="24" spans="1:23" x14ac:dyDescent="0.3">
      <c r="A24" s="2" t="s">
        <v>123</v>
      </c>
      <c r="B24" s="2" t="s">
        <v>1</v>
      </c>
      <c r="C24" s="2" t="s">
        <v>139</v>
      </c>
      <c r="D24" s="1" t="s">
        <v>61</v>
      </c>
      <c r="E24" s="1">
        <v>0</v>
      </c>
      <c r="F24" s="1">
        <v>2014</v>
      </c>
      <c r="G24" s="2" t="s">
        <v>274</v>
      </c>
      <c r="H24" s="2" t="s">
        <v>29</v>
      </c>
      <c r="I24" s="17">
        <v>1452526.1525139648</v>
      </c>
      <c r="J24" s="3">
        <v>69468565.474122971</v>
      </c>
      <c r="K24" s="3">
        <f t="shared" si="0"/>
        <v>7.8417883307858993</v>
      </c>
      <c r="L24" s="2" t="s">
        <v>321</v>
      </c>
      <c r="M24" s="1">
        <v>37</v>
      </c>
      <c r="N24" s="1">
        <v>0</v>
      </c>
      <c r="O24" s="1">
        <v>7</v>
      </c>
      <c r="P24" s="2" t="s">
        <v>310</v>
      </c>
      <c r="Q24" s="1">
        <v>51</v>
      </c>
      <c r="R24" s="1">
        <v>0</v>
      </c>
      <c r="S24" s="2" t="s">
        <v>333</v>
      </c>
      <c r="T24" s="1">
        <v>46</v>
      </c>
      <c r="U24" s="1">
        <v>0</v>
      </c>
      <c r="V24" s="5">
        <f>$D$20+$D$23+$D$24</f>
        <v>0</v>
      </c>
      <c r="W24" s="1">
        <v>1</v>
      </c>
    </row>
  </sheetData>
  <conditionalFormatting sqref="J2:K2">
    <cfRule type="cellIs" dxfId="85" priority="20" operator="lessThan">
      <formula>1</formula>
    </cfRule>
  </conditionalFormatting>
  <conditionalFormatting sqref="J3:K3">
    <cfRule type="cellIs" dxfId="84" priority="19" operator="lessThan">
      <formula>1</formula>
    </cfRule>
  </conditionalFormatting>
  <conditionalFormatting sqref="J7:K7">
    <cfRule type="cellIs" dxfId="83" priority="18" operator="lessThan">
      <formula>1</formula>
    </cfRule>
  </conditionalFormatting>
  <conditionalFormatting sqref="J13:K13">
    <cfRule type="cellIs" dxfId="82" priority="17" operator="lessThan">
      <formula>1</formula>
    </cfRule>
  </conditionalFormatting>
  <conditionalFormatting sqref="J4:K4">
    <cfRule type="cellIs" dxfId="81" priority="16" operator="lessThan">
      <formula>1</formula>
    </cfRule>
  </conditionalFormatting>
  <conditionalFormatting sqref="J6:K6">
    <cfRule type="cellIs" dxfId="80" priority="15" operator="lessThan">
      <formula>1</formula>
    </cfRule>
  </conditionalFormatting>
  <conditionalFormatting sqref="J15:K15">
    <cfRule type="cellIs" dxfId="79" priority="14" operator="lessThan">
      <formula>1</formula>
    </cfRule>
  </conditionalFormatting>
  <conditionalFormatting sqref="J17:K17">
    <cfRule type="cellIs" dxfId="78" priority="13" operator="lessThan">
      <formula>1</formula>
    </cfRule>
  </conditionalFormatting>
  <conditionalFormatting sqref="J9:K9">
    <cfRule type="cellIs" dxfId="77" priority="12" operator="lessThan">
      <formula>1</formula>
    </cfRule>
  </conditionalFormatting>
  <conditionalFormatting sqref="J12:K12">
    <cfRule type="cellIs" dxfId="76" priority="11" operator="lessThan">
      <formula>1</formula>
    </cfRule>
  </conditionalFormatting>
  <conditionalFormatting sqref="J10:K11">
    <cfRule type="cellIs" dxfId="75" priority="10" operator="lessThan">
      <formula>1</formula>
    </cfRule>
  </conditionalFormatting>
  <conditionalFormatting sqref="J14:K14">
    <cfRule type="cellIs" dxfId="74" priority="9" operator="lessThan">
      <formula>1</formula>
    </cfRule>
  </conditionalFormatting>
  <conditionalFormatting sqref="J16:K16">
    <cfRule type="cellIs" dxfId="73" priority="8" operator="lessThan">
      <formula>1</formula>
    </cfRule>
  </conditionalFormatting>
  <conditionalFormatting sqref="J19:K19">
    <cfRule type="cellIs" dxfId="72" priority="7" operator="lessThan">
      <formula>1</formula>
    </cfRule>
  </conditionalFormatting>
  <conditionalFormatting sqref="J21:K21">
    <cfRule type="cellIs" dxfId="71" priority="6" operator="lessThan">
      <formula>1</formula>
    </cfRule>
  </conditionalFormatting>
  <conditionalFormatting sqref="J8:K8 J5:K5">
    <cfRule type="cellIs" dxfId="70" priority="5" operator="lessThan">
      <formula>1</formula>
    </cfRule>
  </conditionalFormatting>
  <conditionalFormatting sqref="J18:K18">
    <cfRule type="cellIs" dxfId="69" priority="4" operator="lessThan">
      <formula>1</formula>
    </cfRule>
  </conditionalFormatting>
  <conditionalFormatting sqref="J22:K22">
    <cfRule type="cellIs" dxfId="68" priority="3" operator="lessThan">
      <formula>1</formula>
    </cfRule>
  </conditionalFormatting>
  <conditionalFormatting sqref="J20:K20">
    <cfRule type="cellIs" dxfId="67" priority="2" operator="lessThan">
      <formula>1</formula>
    </cfRule>
  </conditionalFormatting>
  <conditionalFormatting sqref="J23:K24">
    <cfRule type="cellIs" dxfId="66" priority="1" operator="lessThan">
      <formula>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DFA1E3CFE1D4A950832B1A4A5EA8C" ma:contentTypeVersion="29" ma:contentTypeDescription="Create a new document." ma:contentTypeScope="" ma:versionID="841ae2c44b15eb17e97a180258aa8778">
  <xsd:schema xmlns:xsd="http://www.w3.org/2001/XMLSchema" xmlns:xs="http://www.w3.org/2001/XMLSchema" xmlns:p="http://schemas.microsoft.com/office/2006/metadata/properties" xmlns:ns2="8e4f8654-77c7-4328-ad7f-11db9037cf9c" xmlns:ns3="274cd28c-776a-437f-bd44-980800dcbe62" targetNamespace="http://schemas.microsoft.com/office/2006/metadata/properties" ma:root="true" ma:fieldsID="d58e522609d223e278e61978111a9518" ns2:_="" ns3:_="">
    <xsd:import namespace="8e4f8654-77c7-4328-ad7f-11db9037cf9c"/>
    <xsd:import namespace="274cd28c-776a-437f-bd44-980800dcbe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dbb207d9c1a3495eb96a4896154f504a" minOccurs="0"/>
                <xsd:element ref="ns3:TaxCatchAll" minOccurs="0"/>
                <xsd:element ref="ns2:_Flow_SignoffStatus" minOccurs="0"/>
                <xsd:element ref="ns2:Status1" minOccurs="0"/>
                <xsd:element ref="ns3:n3b7d056a21045c4b95c382bed3e55b1" minOccurs="0"/>
                <xsd:element ref="ns3:beb92b54a9bb44a3811da834605957fc" minOccurs="0"/>
                <xsd:element ref="ns3:TaxKeywordTaxHTField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f8654-77c7-4328-ad7f-11db9037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5" nillable="true" ma:displayName="Afmeldingsstatus" ma:internalName="Afmeldingsstatus">
      <xsd:simpleType>
        <xsd:restriction base="dms:Text"/>
      </xsd:simpleType>
    </xsd:element>
    <xsd:element name="Status1" ma:index="16" nillable="true" ma:displayName="Status1" ma:internalName="Status1">
      <xsd:simpleType>
        <xsd:restriction base="dms:Text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eaf58ba8-1e8d-4aec-a6f5-993f6032dc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cd28c-776a-437f-bd44-980800dcbe62" elementFormDefault="qualified">
    <xsd:import namespace="http://schemas.microsoft.com/office/2006/documentManagement/types"/>
    <xsd:import namespace="http://schemas.microsoft.com/office/infopath/2007/PartnerControls"/>
    <xsd:element name="dbb207d9c1a3495eb96a4896154f504a" ma:index="13" nillable="true" ma:taxonomy="true" ma:internalName="dbb207d9c1a3495eb96a4896154f504a" ma:taxonomyFieldName="Tags" ma:displayName="Tags" ma:default="" ma:fieldId="{dbb207d9-c1a3-495e-b96a-4896154f504a}" ma:taxonomyMulti="true" ma:sspId="eaf58ba8-1e8d-4aec-a6f5-993f6032dc74" ma:termSetId="b9e4427b-0337-467c-b3ec-df15873d28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488bea88-0569-456b-bbfb-74891977c49a}" ma:internalName="TaxCatchAll" ma:showField="CatchAllData" ma:web="274cd28c-776a-437f-bd44-980800dcbe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3b7d056a21045c4b95c382bed3e55b1" ma:index="18" nillable="true" ma:taxonomy="true" ma:internalName="n3b7d056a21045c4b95c382bed3e55b1" ma:taxonomyFieldName="Status10" ma:displayName="Status1" ma:default="" ma:fieldId="{73b7d056-a210-45c4-b95c-382bed3e55b1}" ma:sspId="eaf58ba8-1e8d-4aec-a6f5-993f6032dc74" ma:termSetId="8e279ed8-d2f8-4da8-98b3-0df8f05cd68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b92b54a9bb44a3811da834605957fc" ma:index="20" nillable="true" ma:taxonomy="true" ma:internalName="beb92b54a9bb44a3811da834605957fc" ma:taxonomyFieldName="Jaar" ma:displayName="Jaar" ma:default="" ma:fieldId="{beb92b54-a9bb-44a3-811d-a834605957fc}" ma:sspId="eaf58ba8-1e8d-4aec-a6f5-993f6032dc74" ma:termSetId="ed15579a-9fc8-4466-8ab4-3c59438bbc9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eaf58ba8-1e8d-4aec-a6f5-993f6032dc7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334245-2C12-4081-B895-B4537BF9245C}"/>
</file>

<file path=customXml/itemProps2.xml><?xml version="1.0" encoding="utf-8"?>
<ds:datastoreItem xmlns:ds="http://schemas.openxmlformats.org/officeDocument/2006/customXml" ds:itemID="{2BDACE2E-512F-4EA6-88FD-B712FEFF82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Totaal + dummy</vt:lpstr>
      <vt:lpstr>Totaal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Segerink</dc:creator>
  <cp:lastModifiedBy>D.A.M.  Segerink</cp:lastModifiedBy>
  <dcterms:created xsi:type="dcterms:W3CDTF">2018-11-15T14:32:04Z</dcterms:created>
  <dcterms:modified xsi:type="dcterms:W3CDTF">2019-11-13T13:25:59Z</dcterms:modified>
</cp:coreProperties>
</file>